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101" windowWidth="15360" windowHeight="9150" tabRatio="890" firstSheet="3" activeTab="10"/>
  </bookViews>
  <sheets>
    <sheet name="Pilotes licences" sheetId="1" r:id="rId1"/>
    <sheet name="Données Pilotes Freq" sheetId="2" r:id="rId2"/>
    <sheet name="Tirages des Manches" sheetId="3" r:id="rId3"/>
    <sheet name="Durées" sheetId="4" r:id="rId4"/>
    <sheet name="Feuille de Vols Manche 1" sheetId="5" r:id="rId5"/>
    <sheet name="Feuille de Vols Manche 2" sheetId="6" r:id="rId6"/>
    <sheet name="Feuille de Vols Manche 3" sheetId="7" r:id="rId7"/>
    <sheet name="Feuille de Vols Manche 4" sheetId="8" r:id="rId8"/>
    <sheet name="Feuille de Vols Manche 5" sheetId="9" state="hidden" r:id="rId9"/>
    <sheet name="Revols" sheetId="10" r:id="rId10"/>
    <sheet name="Total General" sheetId="11" r:id="rId11"/>
    <sheet name="Impession Juges" sheetId="12" state="hidden" r:id="rId12"/>
    <sheet name="Matrices Tirage" sheetId="13" state="hidden" r:id="rId13"/>
    <sheet name="Compte rendu 1" sheetId="14" r:id="rId14"/>
    <sheet name="Compte rendu 2" sheetId="15" r:id="rId15"/>
    <sheet name="Tirage Methode1" sheetId="16" state="hidden" r:id="rId16"/>
    <sheet name="Tirage Methode2" sheetId="17" state="hidden" r:id="rId17"/>
  </sheets>
  <definedNames>
    <definedName name="Z_7EBC3A92_2F67_43AB_AAEE_6258A83002E5_.wvu.Cols" localSheetId="4" hidden="1">'Feuille de Vols Manche 1'!$U:$U</definedName>
    <definedName name="Z_7EBC3A92_2F67_43AB_AAEE_6258A83002E5_.wvu.Cols" localSheetId="5" hidden="1">'Feuille de Vols Manche 2'!$U:$U</definedName>
    <definedName name="Z_7EBC3A92_2F67_43AB_AAEE_6258A83002E5_.wvu.Cols" localSheetId="6" hidden="1">'Feuille de Vols Manche 3'!$U:$U</definedName>
    <definedName name="Z_7EBC3A92_2F67_43AB_AAEE_6258A83002E5_.wvu.Cols" localSheetId="7" hidden="1">'Feuille de Vols Manche 4'!$U:$U</definedName>
    <definedName name="Z_7EBC3A92_2F67_43AB_AAEE_6258A83002E5_.wvu.Cols" localSheetId="8" hidden="1">'Feuille de Vols Manche 5'!$U:$U</definedName>
    <definedName name="Z_7EBC3A92_2F67_43AB_AAEE_6258A83002E5_.wvu.Cols" localSheetId="11" hidden="1">'Impession Juges'!$I:$J,'Impession Juges'!$N:$N,'Impession Juges'!$P:$P,'Impession Juges'!$R:$U</definedName>
    <definedName name="Z_7EBC3A92_2F67_43AB_AAEE_6258A83002E5_.wvu.Cols" localSheetId="9" hidden="1">'Revols'!$U:$U</definedName>
    <definedName name="Z_7EBC3A92_2F67_43AB_AAEE_6258A83002E5_.wvu.Cols" localSheetId="2" hidden="1">'Tirages des Manches'!$AP:$BH</definedName>
    <definedName name="Z_7EBC3A92_2F67_43AB_AAEE_6258A83002E5_.wvu.Cols" localSheetId="10" hidden="1">'Total General'!$D:$D,'Total General'!$Q:$X,'Total General'!$AF:$AF</definedName>
    <definedName name="Z_7EBC3A92_2F67_43AB_AAEE_6258A83002E5_.wvu.PrintArea" localSheetId="6" hidden="1">'Feuille de Vols Manche 3'!$A$1:$T$34</definedName>
    <definedName name="Z_7EBC3A92_2F67_43AB_AAEE_6258A83002E5_.wvu.PrintArea" localSheetId="8" hidden="1">'Feuille de Vols Manche 5'!$A$1:$T$34</definedName>
    <definedName name="Z_7EBC3A92_2F67_43AB_AAEE_6258A83002E5_.wvu.PrintArea" localSheetId="11" hidden="1">'Impession Juges'!$A$1:$Q$62</definedName>
    <definedName name="Z_7EBC3A92_2F67_43AB_AAEE_6258A83002E5_.wvu.Rows" localSheetId="4" hidden="1">'Feuille de Vols Manche 1'!$31:$34</definedName>
    <definedName name="Z_7EBC3A92_2F67_43AB_AAEE_6258A83002E5_.wvu.Rows" localSheetId="5" hidden="1">'Feuille de Vols Manche 2'!$31:$34</definedName>
    <definedName name="Z_7EBC3A92_2F67_43AB_AAEE_6258A83002E5_.wvu.Rows" localSheetId="6" hidden="1">'Feuille de Vols Manche 3'!$31:$34</definedName>
    <definedName name="Z_7EBC3A92_2F67_43AB_AAEE_6258A83002E5_.wvu.Rows" localSheetId="10" hidden="1">'Total General'!$31:$34</definedName>
    <definedName name="_xlnm.Print_Area" localSheetId="14">'Compte rendu 2'!$A$1:$J$39</definedName>
    <definedName name="_xlnm.Print_Area" localSheetId="3">'Durées'!$A$3:$AA$72</definedName>
    <definedName name="_xlnm.Print_Area" localSheetId="6">'Feuille de Vols Manche 3'!$A$1:$T$38</definedName>
    <definedName name="_xlnm.Print_Area" localSheetId="8">'Feuille de Vols Manche 5'!$A$1:$T$38</definedName>
    <definedName name="_xlnm.Print_Area" localSheetId="11">'Impession Juges'!$A$1:$Q$62</definedName>
  </definedNames>
  <calcPr fullCalcOnLoad="1"/>
</workbook>
</file>

<file path=xl/comments10.xml><?xml version="1.0" encoding="utf-8"?>
<comments xmlns="http://schemas.openxmlformats.org/spreadsheetml/2006/main">
  <authors>
    <author>Patrick</author>
  </authors>
  <commentList>
    <comment ref="B6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D18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P19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Patrick</author>
  </authors>
  <commentList>
    <comment ref="C1" authorId="0">
      <text>
        <r>
          <rPr>
            <b/>
            <sz val="10"/>
            <rFont val="Arial"/>
            <family val="2"/>
          </rPr>
          <t>Pour avoir un classement avec retrait du plus mauvais vol de chaque categorie, Cocher la casse classement avec retrait de vols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Patrick</author>
    <author>Patrick Medard</author>
  </authors>
  <commentList>
    <comment ref="G2" authorId="0">
      <text>
        <r>
          <rPr>
            <b/>
            <sz val="8"/>
            <rFont val="Tahoma"/>
            <family val="0"/>
          </rPr>
          <t>Saisir le Nom du Team ou Equipe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Faire des copiers collés des Noms  de la liste de Noms (Tableau de Gauche)
Ne pas laisser d'équipe incompléte sauf éventuellement la derniére,</t>
        </r>
        <r>
          <rPr>
            <sz val="8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P3" authorId="1">
      <text>
        <r>
          <rPr>
            <b/>
            <sz val="9"/>
            <rFont val="Tahoma"/>
            <family val="2"/>
          </rPr>
          <t>Verifier pour chaque groupe de vol si les frequences on une couleur differante. Si non changer la frequence d'un des pilotes en cause,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Patrick</author>
  </authors>
  <commentList>
    <comment ref="F5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G5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5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6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7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8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9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sharedStrings.xml><?xml version="1.0" encoding="utf-8"?>
<sst xmlns="http://schemas.openxmlformats.org/spreadsheetml/2006/main" count="2729" uniqueCount="574">
  <si>
    <t>Roland HENNINOT</t>
  </si>
  <si>
    <t>Patrick MEDARD</t>
  </si>
  <si>
    <t>Fabrice ESTIVAL</t>
  </si>
  <si>
    <t>Sylvain COULOMB</t>
  </si>
  <si>
    <t>Fabrice BOURDAIS</t>
  </si>
  <si>
    <t>Laurent GAUTHIE</t>
  </si>
  <si>
    <t>Philippe LAGRUE</t>
  </si>
  <si>
    <t>Luca VALLE</t>
  </si>
  <si>
    <t>Daniel PINOTEAU</t>
  </si>
  <si>
    <t>Jérémy LAGRUE</t>
  </si>
  <si>
    <t>Durée</t>
  </si>
  <si>
    <t>Distance</t>
  </si>
  <si>
    <t>A</t>
  </si>
  <si>
    <t>B</t>
  </si>
  <si>
    <t>C</t>
  </si>
  <si>
    <t>D</t>
  </si>
  <si>
    <t>I</t>
  </si>
  <si>
    <t>II</t>
  </si>
  <si>
    <t>III</t>
  </si>
  <si>
    <t>IV</t>
  </si>
  <si>
    <t>Manche 1</t>
  </si>
  <si>
    <t>Manche 2</t>
  </si>
  <si>
    <t>TEAM</t>
  </si>
  <si>
    <t>NOMS</t>
  </si>
  <si>
    <t>Noms</t>
  </si>
  <si>
    <t>N°</t>
  </si>
  <si>
    <t>Ndep</t>
  </si>
  <si>
    <t>Manche 3</t>
  </si>
  <si>
    <t>Manche 4</t>
  </si>
  <si>
    <t>Equipe</t>
  </si>
  <si>
    <t>Manche 5</t>
  </si>
  <si>
    <t>Groupe 1</t>
  </si>
  <si>
    <t>Groupe 2</t>
  </si>
  <si>
    <t>Groupe 3</t>
  </si>
  <si>
    <t>Groupe 4</t>
  </si>
  <si>
    <t>Groupe 5</t>
  </si>
  <si>
    <t>Groupe 6</t>
  </si>
  <si>
    <t>M 1</t>
  </si>
  <si>
    <t>M2</t>
  </si>
  <si>
    <t>M3</t>
  </si>
  <si>
    <t>Ordre depart</t>
  </si>
  <si>
    <t>Numero Dossard</t>
  </si>
  <si>
    <t>V</t>
  </si>
  <si>
    <t>Temps</t>
  </si>
  <si>
    <t>Total</t>
  </si>
  <si>
    <t>Points</t>
  </si>
  <si>
    <t>N Bases</t>
  </si>
  <si>
    <t>Vitesse</t>
  </si>
  <si>
    <t>Pénalités</t>
  </si>
  <si>
    <t>Revol dist</t>
  </si>
  <si>
    <t>ATR</t>
  </si>
  <si>
    <t>Equipes</t>
  </si>
  <si>
    <t xml:space="preserve">Total </t>
  </si>
  <si>
    <t>Vols retirés</t>
  </si>
  <si>
    <t>Total -1</t>
  </si>
  <si>
    <t>CL</t>
  </si>
  <si>
    <t>Resultats</t>
  </si>
  <si>
    <t xml:space="preserve">  Manche 3</t>
  </si>
  <si>
    <t xml:space="preserve">  Manche2</t>
  </si>
  <si>
    <t xml:space="preserve">  Manche 1</t>
  </si>
  <si>
    <t>Resultats Equipes</t>
  </si>
  <si>
    <t>Eq</t>
  </si>
  <si>
    <t>Revol Dur</t>
  </si>
  <si>
    <t>Frequences</t>
  </si>
  <si>
    <t>Freq</t>
  </si>
  <si>
    <t>Freq 1</t>
  </si>
  <si>
    <t>Freq 2</t>
  </si>
  <si>
    <t>Freq 3</t>
  </si>
  <si>
    <t>Tirages 21 à 24 Pilotes</t>
  </si>
  <si>
    <t>M4</t>
  </si>
  <si>
    <t>M5</t>
  </si>
  <si>
    <t>Freq1</t>
  </si>
  <si>
    <t>Freq2</t>
  </si>
  <si>
    <t>Freq3</t>
  </si>
  <si>
    <t>%</t>
  </si>
  <si>
    <t>Fréq</t>
  </si>
  <si>
    <t>Nombre de Pilotes</t>
  </si>
  <si>
    <t>En Durée</t>
  </si>
  <si>
    <t>En Distance</t>
  </si>
  <si>
    <t>Liste après tirage au sort</t>
  </si>
  <si>
    <t>Liste avant tirage au sort</t>
  </si>
  <si>
    <t>Tirages 5 à 8 Pilotes</t>
  </si>
  <si>
    <t>Tirages 9 à 12 Pilotes</t>
  </si>
  <si>
    <t>Tirages 13 à 16 Pilotes</t>
  </si>
  <si>
    <t>Tirages 17 à 20 Pilotes</t>
  </si>
  <si>
    <t>Tirages 25 à 28 Pilotes</t>
  </si>
  <si>
    <t>Groupe 7</t>
  </si>
  <si>
    <t>Rappel de la Base de données Pilotes</t>
  </si>
  <si>
    <t>Nombre de manches:</t>
  </si>
  <si>
    <t>Maximun</t>
  </si>
  <si>
    <t>Durée à:</t>
  </si>
  <si>
    <t>Pas de double vol sur 3 manches et respet des equipes</t>
  </si>
  <si>
    <t>valable au dessus de 12 pilotes</t>
  </si>
  <si>
    <t>sur 5 manches vol 2 fois max avec le même pilote</t>
  </si>
  <si>
    <t>Remarques</t>
  </si>
  <si>
    <t>Pas d"equipes</t>
  </si>
  <si>
    <t>Equipe OK</t>
  </si>
  <si>
    <t>Parfois Vol 2 fois avec même pilote</t>
  </si>
  <si>
    <t xml:space="preserve">  Manche 4</t>
  </si>
  <si>
    <t xml:space="preserve">  Manche 5</t>
  </si>
  <si>
    <t>Données Pilotes</t>
  </si>
  <si>
    <t>Nombre de pilotes</t>
  </si>
  <si>
    <t>Nbre Pilotes</t>
  </si>
  <si>
    <t>Nbre Dist</t>
  </si>
  <si>
    <t>Minimum</t>
  </si>
  <si>
    <t>VI</t>
  </si>
  <si>
    <t>VII</t>
  </si>
  <si>
    <t>VIII</t>
  </si>
  <si>
    <t>Patrick</t>
  </si>
  <si>
    <t>LASCOMBES</t>
  </si>
  <si>
    <t>Daniel</t>
  </si>
  <si>
    <t>PINOTEAU</t>
  </si>
  <si>
    <t>Fabrice</t>
  </si>
  <si>
    <t>BOURDAIS</t>
  </si>
  <si>
    <t>ESTIVAL</t>
  </si>
  <si>
    <t>VANDRIESSCHE</t>
  </si>
  <si>
    <t>HUSSON</t>
  </si>
  <si>
    <t>BOURELY</t>
  </si>
  <si>
    <t>Guillaume</t>
  </si>
  <si>
    <t>ANZIANI</t>
  </si>
  <si>
    <t>Jacques</t>
  </si>
  <si>
    <t>LE RALLIC</t>
  </si>
  <si>
    <t>LAGRUE</t>
  </si>
  <si>
    <t>Jérémy</t>
  </si>
  <si>
    <t>VADROT</t>
  </si>
  <si>
    <t>GAUTHIE</t>
  </si>
  <si>
    <t>Laurent</t>
  </si>
  <si>
    <t>VALLE</t>
  </si>
  <si>
    <t>Luca</t>
  </si>
  <si>
    <t>AUREL</t>
  </si>
  <si>
    <t>Michel</t>
  </si>
  <si>
    <t>MEDARD</t>
  </si>
  <si>
    <t>DURU</t>
  </si>
  <si>
    <t>Philippe</t>
  </si>
  <si>
    <t>LEJEUNE</t>
  </si>
  <si>
    <t>HENNINOT</t>
  </si>
  <si>
    <t>Roland</t>
  </si>
  <si>
    <t>COULOMB</t>
  </si>
  <si>
    <t>Sylvain</t>
  </si>
  <si>
    <t>Thierry</t>
  </si>
  <si>
    <t>Prénoms</t>
  </si>
  <si>
    <t>DEJEAN-SERVIERES</t>
  </si>
  <si>
    <t>FRAISSE</t>
  </si>
  <si>
    <t>Guillaume BOURELY</t>
  </si>
  <si>
    <t xml:space="preserve"> </t>
  </si>
  <si>
    <t>Souvent 2 pilotes de la meme equipe dans le même vol</t>
  </si>
  <si>
    <t>Pas trop d'équipe</t>
  </si>
  <si>
    <t>BEAUDRAS</t>
  </si>
  <si>
    <t>Boris</t>
  </si>
  <si>
    <t>CHEVRIER</t>
  </si>
  <si>
    <t>Christian</t>
  </si>
  <si>
    <t xml:space="preserve">Boris </t>
  </si>
  <si>
    <t>BATAILLE</t>
  </si>
  <si>
    <t>Tirages 29 à 32 Pilotes</t>
  </si>
  <si>
    <t>Groupe 8</t>
  </si>
  <si>
    <t>Boris  BATAILLE</t>
  </si>
  <si>
    <t>Christian PINOTEAU</t>
  </si>
  <si>
    <t>Frédéric</t>
  </si>
  <si>
    <t>WITTERS</t>
  </si>
  <si>
    <t>Demandant</t>
  </si>
  <si>
    <t>RE-VOL     Manche:</t>
  </si>
  <si>
    <t xml:space="preserve">   Demandant</t>
  </si>
  <si>
    <t>Important bien sélectionner le Numéro de la manche</t>
  </si>
  <si>
    <t xml:space="preserve">  RE-VOLS</t>
  </si>
  <si>
    <t xml:space="preserve">  RE-VOL Manche:</t>
  </si>
  <si>
    <t>Cédric</t>
  </si>
  <si>
    <t>Rémi</t>
  </si>
  <si>
    <t>Cédric LASCOMBES</t>
  </si>
  <si>
    <t>Tirage de Manches de concours F3B par Patrick Médard (11/03/08)</t>
  </si>
  <si>
    <t>F3bigoud</t>
  </si>
  <si>
    <t>TopTeam</t>
  </si>
  <si>
    <t>Pictavienne</t>
  </si>
  <si>
    <t>Kimy Team</t>
  </si>
  <si>
    <t>Jérôme</t>
  </si>
  <si>
    <t>Tirages 33 à 36 Pilotes</t>
  </si>
  <si>
    <t>Groupe 9</t>
  </si>
  <si>
    <t>Squadra</t>
  </si>
  <si>
    <t>Seule les manches entieres sont valables</t>
  </si>
  <si>
    <t>ELIOT</t>
  </si>
  <si>
    <t>Jean-Michel</t>
  </si>
  <si>
    <t>Jean-Michel FRAISSE</t>
  </si>
  <si>
    <t>JALIBERT</t>
  </si>
  <si>
    <t>Jean Claude</t>
  </si>
  <si>
    <t>TOURNIAIRE</t>
  </si>
  <si>
    <t>Pen</t>
  </si>
  <si>
    <t>Penalités</t>
  </si>
  <si>
    <t>M1</t>
  </si>
  <si>
    <t>GOAN</t>
  </si>
  <si>
    <t>CASTEL</t>
  </si>
  <si>
    <t>Yves</t>
  </si>
  <si>
    <t>PROCES VERBAL DE COMPETITION</t>
  </si>
  <si>
    <t>Compétition organisée les :</t>
  </si>
  <si>
    <t>à</t>
  </si>
  <si>
    <t>par :</t>
  </si>
  <si>
    <t>CRAM :</t>
  </si>
  <si>
    <t>Catégorie :</t>
  </si>
  <si>
    <t>F3B</t>
  </si>
  <si>
    <t>concours de sélection</t>
  </si>
  <si>
    <t>Droit d'engagement :</t>
  </si>
  <si>
    <t>Commissaires techniques (chronos et juges aux bases) :</t>
  </si>
  <si>
    <t>Directeur de la compétition :</t>
  </si>
  <si>
    <t>Membres du jury :</t>
  </si>
  <si>
    <t>Mr</t>
  </si>
  <si>
    <r>
      <t>CONCURRENTS</t>
    </r>
    <r>
      <rPr>
        <sz val="10"/>
        <rFont val="Trebuchet MS"/>
        <family val="2"/>
      </rPr>
      <t xml:space="preserve"> :</t>
    </r>
  </si>
  <si>
    <t>OFFICIELS :</t>
  </si>
  <si>
    <t>DEROULEMENT :</t>
  </si>
  <si>
    <t>Horaires :</t>
  </si>
  <si>
    <t>Conditions météo :</t>
  </si>
  <si>
    <t>Contrôles effectués :</t>
  </si>
  <si>
    <t>Incidents ou accidents:</t>
  </si>
  <si>
    <t>Réclamations / protestations :</t>
  </si>
  <si>
    <t>Observations :</t>
  </si>
  <si>
    <t>FEUILLE DE RESULTATS</t>
  </si>
  <si>
    <t>Place</t>
  </si>
  <si>
    <t>Concurrents</t>
  </si>
  <si>
    <t>Résultats</t>
  </si>
  <si>
    <t>Nom et prénom</t>
  </si>
  <si>
    <t>N° club</t>
  </si>
  <si>
    <t>N° licence</t>
  </si>
  <si>
    <t>Résultat final</t>
  </si>
  <si>
    <t>17 rue du plat d'étain</t>
  </si>
  <si>
    <t>Vert Saint Denis</t>
  </si>
  <si>
    <t>77240</t>
  </si>
  <si>
    <t>0160633223</t>
  </si>
  <si>
    <t>jeremy.lagrue@orange.fr</t>
  </si>
  <si>
    <t>0670750670</t>
  </si>
  <si>
    <t>9701959-AD</t>
  </si>
  <si>
    <t>0352</t>
  </si>
  <si>
    <t>3 Sauvigny</t>
  </si>
  <si>
    <t>AYRON</t>
  </si>
  <si>
    <t>86190</t>
  </si>
  <si>
    <t>daniel.pinoteau@ifrance.com</t>
  </si>
  <si>
    <t>0684499735</t>
  </si>
  <si>
    <t>9103985-AD</t>
  </si>
  <si>
    <t>AC du Poitou</t>
  </si>
  <si>
    <t>30, rue du Gard</t>
  </si>
  <si>
    <t>Tournefeuille</t>
  </si>
  <si>
    <t>31170</t>
  </si>
  <si>
    <t>0534575646</t>
  </si>
  <si>
    <t>laurent.gauthie@airbus.com</t>
  </si>
  <si>
    <t>0675747080</t>
  </si>
  <si>
    <t>0004868-AD</t>
  </si>
  <si>
    <t>0086</t>
  </si>
  <si>
    <t>1 rue d'occitanie</t>
  </si>
  <si>
    <t>Leguevin</t>
  </si>
  <si>
    <t>S.coulomb@tharsys.fr</t>
  </si>
  <si>
    <t>0673515207</t>
  </si>
  <si>
    <t>0303789-AD</t>
  </si>
  <si>
    <t>26 rue du bel air</t>
  </si>
  <si>
    <t>Villejuif</t>
  </si>
  <si>
    <t>94800</t>
  </si>
  <si>
    <t>janziani@teaser.fr</t>
  </si>
  <si>
    <t>0687812228</t>
  </si>
  <si>
    <t>0408454-AD</t>
  </si>
  <si>
    <t>Club modélisme de Saclay</t>
  </si>
  <si>
    <t>0748</t>
  </si>
  <si>
    <t>5 avenue de lignon</t>
  </si>
  <si>
    <t>Saint-Rémy</t>
  </si>
  <si>
    <t>jerome.vadrot@aliceadsl.fr</t>
  </si>
  <si>
    <t>0007927-AD</t>
  </si>
  <si>
    <t>Les aigles de Moroges</t>
  </si>
  <si>
    <t>35 Rue des champs roussots</t>
  </si>
  <si>
    <t>Chalon sur saone</t>
  </si>
  <si>
    <t>71100</t>
  </si>
  <si>
    <t>f.vandriessche@free.fr</t>
  </si>
  <si>
    <t>0686429239</t>
  </si>
  <si>
    <t>0601681 AD</t>
  </si>
  <si>
    <t>FAC</t>
  </si>
  <si>
    <t>0974</t>
  </si>
  <si>
    <t>26 rue de bouin</t>
  </si>
  <si>
    <t>Lamballe</t>
  </si>
  <si>
    <t>22400</t>
  </si>
  <si>
    <t>phduru@wanadoo.fr</t>
  </si>
  <si>
    <t>0670077785</t>
  </si>
  <si>
    <t>0310137-AD</t>
  </si>
  <si>
    <t>SPIRALE 35</t>
  </si>
  <si>
    <t>0274</t>
  </si>
  <si>
    <t>53, rue du commerce</t>
  </si>
  <si>
    <t>Le Sourn</t>
  </si>
  <si>
    <t>56300</t>
  </si>
  <si>
    <t>0297254785</t>
  </si>
  <si>
    <t>jacques.lerallic@free.fr</t>
  </si>
  <si>
    <t>0681336938</t>
  </si>
  <si>
    <t>0709370-AD</t>
  </si>
  <si>
    <t>39 Avenue George Henri Riviére</t>
  </si>
  <si>
    <t>Rennes</t>
  </si>
  <si>
    <t>35000</t>
  </si>
  <si>
    <t>Dric59@hotmail.fr</t>
  </si>
  <si>
    <t>0003738-AD</t>
  </si>
  <si>
    <t>31 les Balcons de la Save</t>
  </si>
  <si>
    <t>Montaigut sur Save</t>
  </si>
  <si>
    <t>roland.henninot@free.fr</t>
  </si>
  <si>
    <t>9304153-AD</t>
  </si>
  <si>
    <t>AC Cigognes</t>
  </si>
  <si>
    <t>24 rue du Pré aux CANAUX</t>
  </si>
  <si>
    <t>0164410327</t>
  </si>
  <si>
    <t>0687168985</t>
  </si>
  <si>
    <t>0508117-AD</t>
  </si>
  <si>
    <t>AAV</t>
  </si>
  <si>
    <t>37 rue des Bateliers</t>
  </si>
  <si>
    <t>BETTON</t>
  </si>
  <si>
    <t>35830</t>
  </si>
  <si>
    <t>0290095034</t>
  </si>
  <si>
    <t>basilou@free.fr</t>
  </si>
  <si>
    <t>0680452579</t>
  </si>
  <si>
    <t>43, allée de Guérande</t>
  </si>
  <si>
    <t>Colomiers</t>
  </si>
  <si>
    <t>31770</t>
  </si>
  <si>
    <t>0561711163</t>
  </si>
  <si>
    <t>guillaumebourely@yahoo.co.uk</t>
  </si>
  <si>
    <t>0613938054</t>
  </si>
  <si>
    <t>0707719-AD</t>
  </si>
  <si>
    <t>14 rue des Muriers</t>
  </si>
  <si>
    <t>Manosque</t>
  </si>
  <si>
    <t>04100</t>
  </si>
  <si>
    <t>frederic.witters@wanadoo.fr</t>
  </si>
  <si>
    <t>0506207-AD</t>
  </si>
  <si>
    <t>FRL de JEP de Vinon</t>
  </si>
  <si>
    <t>0054</t>
  </si>
  <si>
    <t>Ghislain</t>
  </si>
  <si>
    <t>Ayron</t>
  </si>
  <si>
    <t>0670413956</t>
  </si>
  <si>
    <t>Jean-Michel</t>
  </si>
  <si>
    <t>Christophe</t>
  </si>
  <si>
    <t>1 rue Albanie Regourd</t>
  </si>
  <si>
    <t>Toulouse</t>
  </si>
  <si>
    <t>31000</t>
  </si>
  <si>
    <t>boris.bataille@gmail.com</t>
  </si>
  <si>
    <t>0670902270</t>
  </si>
  <si>
    <t>25 résidence St Mathieu</t>
  </si>
  <si>
    <t>Wambrechies</t>
  </si>
  <si>
    <t>59118</t>
  </si>
  <si>
    <t>0320392346</t>
  </si>
  <si>
    <t>remi.lejeune@free.fr</t>
  </si>
  <si>
    <t>0624922118</t>
  </si>
  <si>
    <t>0609153-AD</t>
  </si>
  <si>
    <t>FRM</t>
  </si>
  <si>
    <t>0837</t>
  </si>
  <si>
    <t>Philippe</t>
  </si>
  <si>
    <t>77240</t>
  </si>
  <si>
    <t>ph.lagrue@wanadoo.fr</t>
  </si>
  <si>
    <t>Licence</t>
  </si>
  <si>
    <t>N° Club</t>
  </si>
  <si>
    <t>Ville</t>
  </si>
  <si>
    <t>CP</t>
  </si>
  <si>
    <t>Email</t>
  </si>
  <si>
    <t>Club</t>
  </si>
  <si>
    <t>0154</t>
  </si>
  <si>
    <t>9701787-AD</t>
  </si>
  <si>
    <t>0118</t>
  </si>
  <si>
    <t>0803933-AD</t>
  </si>
  <si>
    <t>9009152-AD</t>
  </si>
  <si>
    <t>0498</t>
  </si>
  <si>
    <t>0804369-AD</t>
  </si>
  <si>
    <t>0403984-AD</t>
  </si>
  <si>
    <t>0064</t>
  </si>
  <si>
    <t>0610</t>
  </si>
  <si>
    <t>8800563-AD</t>
  </si>
  <si>
    <t>0003336-AD</t>
  </si>
  <si>
    <t>0701628-AD</t>
  </si>
  <si>
    <t>0660</t>
  </si>
  <si>
    <t>0175</t>
  </si>
  <si>
    <t>0502184-AD</t>
  </si>
  <si>
    <t>A.M.des vallées de la Lomagne</t>
  </si>
  <si>
    <t>0146776087</t>
  </si>
  <si>
    <t>0296508707</t>
  </si>
  <si>
    <t>0549601373</t>
  </si>
  <si>
    <t>0385435586</t>
  </si>
  <si>
    <t>0385419664</t>
  </si>
  <si>
    <t>0492874119</t>
  </si>
  <si>
    <t>0256516081</t>
  </si>
  <si>
    <t>patrick.medard@free.fr</t>
  </si>
  <si>
    <t>Portable</t>
  </si>
  <si>
    <t>0681518232</t>
  </si>
  <si>
    <t>0619787444</t>
  </si>
  <si>
    <t>Mini Ailes Gaillacoises</t>
  </si>
  <si>
    <t>RCMO</t>
  </si>
  <si>
    <t>Club Aéromodélisme Eole de Muret</t>
  </si>
  <si>
    <t>Montauban Air Modèles</t>
  </si>
  <si>
    <t>GENVRIN</t>
  </si>
  <si>
    <t>Nicolas</t>
  </si>
  <si>
    <t>Olivier</t>
  </si>
  <si>
    <t>LALAURIE</t>
  </si>
  <si>
    <t>Jean Pierre</t>
  </si>
  <si>
    <t>Club :</t>
  </si>
  <si>
    <t>TRIMA</t>
  </si>
  <si>
    <t>Adresse</t>
  </si>
  <si>
    <t>téléphone</t>
  </si>
  <si>
    <t xml:space="preserve">Mme </t>
  </si>
  <si>
    <t>AMC Montoir de Bretagne</t>
  </si>
  <si>
    <t>0708594-AD</t>
  </si>
  <si>
    <t>31240</t>
  </si>
  <si>
    <t>0207219-AD</t>
  </si>
  <si>
    <t>15 Rue Constant</t>
  </si>
  <si>
    <t>0390</t>
  </si>
  <si>
    <t>9004512-AD</t>
  </si>
  <si>
    <t>0502186-AD</t>
  </si>
  <si>
    <t>0451</t>
  </si>
  <si>
    <t>8704182-AD</t>
  </si>
  <si>
    <t>9002692-AD</t>
  </si>
  <si>
    <t>9204701-AD</t>
  </si>
  <si>
    <t>9002691-AD</t>
  </si>
  <si>
    <t>0907</t>
  </si>
  <si>
    <t>9002563-AD</t>
  </si>
  <si>
    <t>9003837-AD</t>
  </si>
  <si>
    <t>0708116-AD</t>
  </si>
  <si>
    <t>MTB</t>
  </si>
  <si>
    <t>Jean Pierre LALAURIE</t>
  </si>
  <si>
    <t>Nicolas GENVRIN</t>
  </si>
  <si>
    <t>Olivier GENVRIN</t>
  </si>
  <si>
    <t>WitchTeam</t>
  </si>
  <si>
    <t>Brétigny</t>
  </si>
  <si>
    <t>Launch Fre</t>
  </si>
  <si>
    <t>Stephane</t>
  </si>
  <si>
    <t>MOGNOL</t>
  </si>
  <si>
    <t>Synt</t>
  </si>
  <si>
    <t>Jacques ANZIANI</t>
  </si>
  <si>
    <t>Michel AUREL</t>
  </si>
  <si>
    <t>Christophe BEAUDRAS</t>
  </si>
  <si>
    <t>Michel CASTEL</t>
  </si>
  <si>
    <t>Boris CHEVRIER</t>
  </si>
  <si>
    <t>Thierry DEJEAN-SERVIERES</t>
  </si>
  <si>
    <t>Philippe DURU</t>
  </si>
  <si>
    <t>Patrick ELIOT</t>
  </si>
  <si>
    <t>Yves GOAN</t>
  </si>
  <si>
    <t>Ghislain HUSSON</t>
  </si>
  <si>
    <t>Thierry JALIBERT</t>
  </si>
  <si>
    <t>Jacques LE RALLIC</t>
  </si>
  <si>
    <t>Rémi LEJEUNE</t>
  </si>
  <si>
    <t>Stephane MOGNOL</t>
  </si>
  <si>
    <t>Jean Claude TOURNIAIRE</t>
  </si>
  <si>
    <t>Nicolas TRIMA</t>
  </si>
  <si>
    <t>Jérôme VADROT</t>
  </si>
  <si>
    <t>Frédéric VANDRIESSCHE</t>
  </si>
  <si>
    <t>Frédéric WITTERS</t>
  </si>
  <si>
    <t>Julien KAMMERER</t>
  </si>
  <si>
    <t>Sky Team</t>
  </si>
  <si>
    <t>F3Bikini</t>
  </si>
  <si>
    <t>Julien</t>
  </si>
  <si>
    <t>KAMMERER</t>
  </si>
  <si>
    <t>Yannick</t>
  </si>
  <si>
    <t>KRUST</t>
  </si>
  <si>
    <t>Jean Philippe</t>
  </si>
  <si>
    <t>POTIN</t>
  </si>
  <si>
    <t xml:space="preserve">Jérôme </t>
  </si>
  <si>
    <t>THULLIEZ</t>
  </si>
  <si>
    <t>LEBLANC</t>
  </si>
  <si>
    <t>Cyrille</t>
  </si>
  <si>
    <t>Claude</t>
  </si>
  <si>
    <t>STEPHAN</t>
  </si>
  <si>
    <t>Laurent POTIN</t>
  </si>
  <si>
    <t>Jérôme  THULLIEZ</t>
  </si>
  <si>
    <t>Julien LEBLANC</t>
  </si>
  <si>
    <t>Yannick KRUST</t>
  </si>
  <si>
    <t>Jean Philippe KRUST</t>
  </si>
  <si>
    <t>Claude STEPHAN</t>
  </si>
  <si>
    <t>Vicious</t>
  </si>
  <si>
    <t>Lionel</t>
  </si>
  <si>
    <t>FOURNIER</t>
  </si>
  <si>
    <t>Lionel FOURNIER</t>
  </si>
  <si>
    <t>0804388-AD</t>
  </si>
  <si>
    <t>9100475-AD</t>
  </si>
  <si>
    <t>9006013-AD</t>
  </si>
  <si>
    <t>CUENOT</t>
  </si>
  <si>
    <t>Cyrille CUENOT</t>
  </si>
  <si>
    <t>2,4Ghz</t>
  </si>
  <si>
    <t>Rudy</t>
  </si>
  <si>
    <t>BEUN</t>
  </si>
  <si>
    <t>0907391-AD</t>
  </si>
  <si>
    <t>0320985913</t>
  </si>
  <si>
    <t>0632420261</t>
  </si>
  <si>
    <t>rudy.beun@yahoo.fr</t>
  </si>
  <si>
    <t>flyingcyrilou@yahoo.fr</t>
  </si>
  <si>
    <t>AéroClub de l'Est</t>
  </si>
  <si>
    <t>0141</t>
  </si>
  <si>
    <t>0113976-AD</t>
  </si>
  <si>
    <t>0673138965</t>
  </si>
  <si>
    <t>mognol_s@hotmail.com</t>
  </si>
  <si>
    <t>AMC MANTOCHE</t>
  </si>
  <si>
    <t>0381509674</t>
  </si>
  <si>
    <t>0628342957</t>
  </si>
  <si>
    <t>jpkrust@gmail.com</t>
  </si>
  <si>
    <t>AMC Jean-Mermoz Colmar</t>
  </si>
  <si>
    <t>0662770430</t>
  </si>
  <si>
    <t>Aeroclub des Cigognes</t>
  </si>
  <si>
    <t>0621165515</t>
  </si>
  <si>
    <t>laurent.potin@caramail.com</t>
  </si>
  <si>
    <t>AMC Mantoche</t>
  </si>
  <si>
    <t>0130</t>
  </si>
  <si>
    <t>0302740-AD</t>
  </si>
  <si>
    <t>cstephan1@club-internet.fr</t>
  </si>
  <si>
    <t>0384656154</t>
  </si>
  <si>
    <t>0671577518</t>
  </si>
  <si>
    <t>CRAVERO</t>
  </si>
  <si>
    <t>Evening Team</t>
  </si>
  <si>
    <t>Christian CRAVERO</t>
  </si>
  <si>
    <t>Rudy BEUN</t>
  </si>
  <si>
    <t>9400833-AD</t>
  </si>
  <si>
    <t xml:space="preserve">Philippe </t>
  </si>
  <si>
    <t>JM</t>
  </si>
  <si>
    <t>MORIN</t>
  </si>
  <si>
    <t>Richard</t>
  </si>
  <si>
    <t>GADAN</t>
  </si>
  <si>
    <t>DELANOUE</t>
  </si>
  <si>
    <t>GEYSEN</t>
  </si>
  <si>
    <t>Eric</t>
  </si>
  <si>
    <t>Denis</t>
  </si>
  <si>
    <t>BACHELET</t>
  </si>
  <si>
    <t>MAILLE</t>
  </si>
  <si>
    <t>Philippe  BATAILLE</t>
  </si>
  <si>
    <t>JM MORIN</t>
  </si>
  <si>
    <t>Richard GADAN</t>
  </si>
  <si>
    <t>Michel DELANOUE</t>
  </si>
  <si>
    <t>Eric GEYSEN</t>
  </si>
  <si>
    <t>Denis BACHELET</t>
  </si>
  <si>
    <t>Michel MAILLE</t>
  </si>
  <si>
    <t>Luc</t>
  </si>
  <si>
    <t>Florian</t>
  </si>
  <si>
    <t>BOCQUET</t>
  </si>
  <si>
    <t>9606741-AD</t>
  </si>
  <si>
    <t>0007631-J2</t>
  </si>
  <si>
    <t xml:space="preserve">Loïc </t>
  </si>
  <si>
    <t>DEBISSCHOP</t>
  </si>
  <si>
    <t>GALEAZZI</t>
  </si>
  <si>
    <t>Robin</t>
  </si>
  <si>
    <t>Luc BOCQUET</t>
  </si>
  <si>
    <t>Florian BOCQUET</t>
  </si>
  <si>
    <t>Robin GALEAZZI</t>
  </si>
  <si>
    <t>Air Model Issoudun</t>
  </si>
  <si>
    <t>0301941-AR</t>
  </si>
  <si>
    <t>0508763-AD</t>
  </si>
  <si>
    <t>AUDOUI</t>
  </si>
  <si>
    <t>0542</t>
  </si>
  <si>
    <t>Vincent</t>
  </si>
  <si>
    <t>LEMERCIER</t>
  </si>
  <si>
    <t>Arnaud</t>
  </si>
  <si>
    <t>SOURISSE</t>
  </si>
  <si>
    <t>AMC du Golfe</t>
  </si>
  <si>
    <t>0501964-AD</t>
  </si>
  <si>
    <t>F3Best</t>
  </si>
  <si>
    <t>Team JD Model</t>
  </si>
  <si>
    <t>F3Bigoud</t>
  </si>
  <si>
    <t>F3Bigoud2</t>
  </si>
  <si>
    <t>Patrick AUDOUI</t>
  </si>
  <si>
    <t>Vincent LEMERCIER</t>
  </si>
  <si>
    <t>Arnaud SOURISSE</t>
  </si>
  <si>
    <t>Synth</t>
  </si>
  <si>
    <t>Mise à jour au 16/03/10</t>
  </si>
  <si>
    <t>néant</t>
  </si>
  <si>
    <t>Launch Fred</t>
  </si>
  <si>
    <t>IX</t>
  </si>
  <si>
    <t>Rémi VIDOR</t>
  </si>
  <si>
    <t>VIDOR</t>
  </si>
  <si>
    <t>0910936-AD</t>
  </si>
  <si>
    <t>Durée 1</t>
  </si>
  <si>
    <t>Durée 2</t>
  </si>
  <si>
    <t>Durée 3</t>
  </si>
  <si>
    <t>3 Durées</t>
  </si>
  <si>
    <t>X</t>
  </si>
  <si>
    <t>XI</t>
  </si>
  <si>
    <t>XII</t>
  </si>
  <si>
    <t>0617</t>
  </si>
  <si>
    <t>6 Rue des Roses</t>
  </si>
  <si>
    <t>0765</t>
  </si>
  <si>
    <t>Pontivy</t>
  </si>
  <si>
    <t>9503892-AD</t>
  </si>
  <si>
    <t>10115820-AD</t>
  </si>
  <si>
    <t>0944</t>
  </si>
  <si>
    <t>0423</t>
  </si>
  <si>
    <t>0906767-AD</t>
  </si>
  <si>
    <t>RAS</t>
  </si>
  <si>
    <t>20 concurrents, série internationale, tous adultes</t>
  </si>
  <si>
    <t>$$$</t>
  </si>
  <si>
    <t>15/16 Mai 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</si>
</sst>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"/>
    <numFmt numFmtId="175" formatCode="0.000000"/>
    <numFmt numFmtId="176" formatCode="0.0000000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00000"/>
    <numFmt numFmtId="181" formatCode="[$€-2]\ #,##0.00_);[Red]\([$€-2]\ #,##0.00\)"/>
    <numFmt numFmtId="182" formatCode="0.00000000"/>
    <numFmt numFmtId="183" formatCode="0.000000000"/>
  </numFmts>
  <fonts count="10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5"/>
      <name val="Arial"/>
      <family val="0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10"/>
      <color indexed="18"/>
      <name val="Arial"/>
      <family val="0"/>
    </font>
    <font>
      <sz val="10"/>
      <color indexed="19"/>
      <name val="Arial"/>
      <family val="0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color indexed="21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3"/>
      <name val="Arial"/>
      <family val="2"/>
    </font>
    <font>
      <i/>
      <sz val="10"/>
      <color indexed="14"/>
      <name val="Arial"/>
      <family val="2"/>
    </font>
    <font>
      <i/>
      <sz val="10"/>
      <color indexed="15"/>
      <name val="Arial"/>
      <family val="2"/>
    </font>
    <font>
      <i/>
      <sz val="10"/>
      <color indexed="17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2"/>
      <color indexed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22"/>
      <name val="Arial"/>
      <family val="0"/>
    </font>
    <font>
      <i/>
      <sz val="10"/>
      <name val="Arial"/>
      <family val="0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2"/>
      <color indexed="16"/>
      <name val="Arial"/>
      <family val="0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color indexed="2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0"/>
      <color indexed="44"/>
      <name val="Arial"/>
      <family val="0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29"/>
      <name val="Arial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i/>
      <sz val="10"/>
      <color indexed="11"/>
      <name val="Arial"/>
      <family val="2"/>
    </font>
    <font>
      <i/>
      <sz val="10"/>
      <color indexed="10"/>
      <name val="Arial"/>
      <family val="2"/>
    </font>
    <font>
      <sz val="10"/>
      <color indexed="51"/>
      <name val="Arial"/>
      <family val="2"/>
    </font>
    <font>
      <sz val="16"/>
      <name val="Castellar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sz val="10"/>
      <name val="Times New Roman"/>
      <family val="1"/>
    </font>
    <font>
      <sz val="20"/>
      <name val="Webdings"/>
      <family val="1"/>
    </font>
    <font>
      <i/>
      <sz val="16"/>
      <name val="Comic Sans MS"/>
      <family val="4"/>
    </font>
    <font>
      <sz val="16"/>
      <name val="Comic Sans MS"/>
      <family val="4"/>
    </font>
    <font>
      <sz val="10"/>
      <color indexed="2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26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10"/>
      <color indexed="36"/>
      <name val="Arial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 style="thin"/>
    </border>
    <border>
      <left>
        <color indexed="63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hair">
        <color indexed="17"/>
      </top>
      <bottom style="medium">
        <color indexed="17"/>
      </bottom>
    </border>
    <border>
      <left style="thin"/>
      <right>
        <color indexed="63"/>
      </right>
      <top style="hair">
        <color indexed="17"/>
      </top>
      <bottom style="medium">
        <color indexed="17"/>
      </bottom>
    </border>
    <border>
      <left style="thin"/>
      <right style="thin"/>
      <top style="thin"/>
      <bottom style="hair">
        <color indexed="17"/>
      </bottom>
    </border>
    <border>
      <left style="thin"/>
      <right>
        <color indexed="63"/>
      </right>
      <top style="thin"/>
      <bottom style="hair">
        <color indexed="17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6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hair"/>
    </border>
    <border>
      <left style="thin"/>
      <right style="thin"/>
      <top style="medium">
        <color indexed="17"/>
      </top>
      <bottom style="hair"/>
    </border>
    <border>
      <left style="medium">
        <color indexed="17"/>
      </left>
      <right style="thin"/>
      <top style="hair"/>
      <bottom style="hair"/>
    </border>
    <border>
      <left style="thin"/>
      <right style="thin"/>
      <top style="hair"/>
      <bottom style="medium">
        <color indexed="17"/>
      </bottom>
    </border>
    <border>
      <left style="thin"/>
      <right style="thin"/>
      <top>
        <color indexed="63"/>
      </top>
      <bottom style="hair"/>
    </border>
    <border>
      <left style="medium">
        <color indexed="17"/>
      </left>
      <right style="thin"/>
      <top>
        <color indexed="63"/>
      </top>
      <bottom style="hair"/>
    </border>
    <border>
      <left style="medium">
        <color indexed="17"/>
      </left>
      <right style="thin"/>
      <top style="hair"/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">
        <color indexed="17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medium">
        <color indexed="16"/>
      </top>
      <bottom>
        <color indexed="63"/>
      </bottom>
    </border>
    <border>
      <left style="thin"/>
      <right style="thin"/>
      <top style="medium">
        <color indexed="16"/>
      </top>
      <bottom>
        <color indexed="63"/>
      </bottom>
    </border>
    <border>
      <left style="thin"/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hair">
        <color indexed="17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 style="medium">
        <color indexed="17"/>
      </left>
      <right style="thin"/>
      <top style="hair">
        <color indexed="17"/>
      </top>
      <bottom style="mediumDashDotDot">
        <color indexed="17"/>
      </bottom>
    </border>
    <border>
      <left style="thin"/>
      <right style="thin"/>
      <top style="hair">
        <color indexed="17"/>
      </top>
      <bottom style="mediumDashDotDot">
        <color indexed="17"/>
      </bottom>
    </border>
    <border>
      <left style="thin"/>
      <right>
        <color indexed="63"/>
      </right>
      <top style="hair">
        <color indexed="17"/>
      </top>
      <bottom style="mediumDashDotDot">
        <color indexed="17"/>
      </bottom>
    </border>
    <border>
      <left style="thin"/>
      <right style="thin"/>
      <top style="hair"/>
      <bottom style="mediumDashDotDot">
        <color indexed="17"/>
      </bottom>
    </border>
    <border>
      <left style="medium">
        <color indexed="17"/>
      </left>
      <right style="thin"/>
      <top style="hair"/>
      <bottom style="mediumDashDotDot">
        <color indexed="17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7"/>
      </right>
      <top style="medium">
        <color indexed="17"/>
      </top>
      <bottom style="hair"/>
    </border>
    <border>
      <left style="thin"/>
      <right style="medium">
        <color indexed="17"/>
      </right>
      <top style="hair"/>
      <bottom style="hair"/>
    </border>
    <border>
      <left style="thin"/>
      <right style="medium">
        <color indexed="17"/>
      </right>
      <top style="hair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 style="hair">
        <color indexed="17"/>
      </top>
      <bottom style="mediumDashDotDot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mediumDashDotDot">
        <color indexed="17"/>
      </bottom>
    </border>
    <border>
      <left>
        <color indexed="63"/>
      </left>
      <right style="thin"/>
      <top style="thin"/>
      <bottom style="hair">
        <color indexed="17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/>
    </border>
    <border>
      <left style="thin"/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medium">
        <color indexed="17"/>
      </left>
      <right style="thin"/>
      <top style="hair">
        <color indexed="17"/>
      </top>
      <bottom style="medium">
        <color indexed="17"/>
      </bottom>
    </border>
    <border>
      <left style="thin"/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>
        <color indexed="17"/>
      </top>
      <bottom style="hair"/>
    </border>
    <border>
      <left style="thin"/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medium">
        <color indexed="21"/>
      </right>
      <top>
        <color indexed="63"/>
      </top>
      <bottom style="medium">
        <color indexed="21"/>
      </bottom>
    </border>
    <border>
      <left style="thin"/>
      <right style="thin"/>
      <top>
        <color indexed="63"/>
      </top>
      <bottom style="mediumDashDotDot">
        <color indexed="17"/>
      </bottom>
    </border>
    <border>
      <left style="thin"/>
      <right style="thin"/>
      <top style="mediumDashDotDot">
        <color indexed="17"/>
      </top>
      <bottom style="medium">
        <color indexed="17"/>
      </bottom>
    </border>
    <border>
      <left style="medium">
        <color indexed="17"/>
      </left>
      <right style="thin"/>
      <top style="mediumDashDotDot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 style="mediumDashDotDot">
        <color indexed="17"/>
      </top>
      <bottom style="medium">
        <color indexed="17"/>
      </bottom>
    </border>
    <border>
      <left>
        <color indexed="63"/>
      </left>
      <right style="thin"/>
      <top style="mediumDashDotDot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/>
      <top style="hair">
        <color indexed="17"/>
      </top>
      <bottom>
        <color indexed="6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 style="medium">
        <color indexed="17"/>
      </right>
      <top style="hair">
        <color indexed="17"/>
      </top>
      <bottom>
        <color indexed="63"/>
      </bottom>
    </border>
    <border>
      <left style="thin"/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 style="hair">
        <color indexed="17"/>
      </top>
      <bottom>
        <color indexed="63"/>
      </bottom>
    </border>
    <border>
      <left style="medium">
        <color indexed="17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>
        <color indexed="17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/>
      <top style="hair"/>
      <bottom style="medium">
        <color indexed="17"/>
      </bottom>
    </border>
    <border>
      <left/>
      <right style="thin"/>
      <top style="hair"/>
      <bottom style="medium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 style="thin">
        <color indexed="8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7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thin"/>
      <right style="medium">
        <color indexed="21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0" borderId="2" applyNumberFormat="0" applyFill="0" applyAlignment="0" applyProtection="0"/>
    <xf numFmtId="0" fontId="0" fillId="27" borderId="3" applyNumberFormat="0" applyFont="0" applyAlignment="0" applyProtection="0"/>
    <xf numFmtId="0" fontId="95" fillId="28" borderId="1" applyNumberFormat="0" applyAlignment="0" applyProtection="0"/>
    <xf numFmtId="0" fontId="9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0" borderId="0" applyNumberFormat="0" applyBorder="0" applyAlignment="0" applyProtection="0"/>
    <xf numFmtId="9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26" borderId="4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0" fontId="106" fillId="32" borderId="9" applyNumberFormat="0" applyAlignment="0" applyProtection="0"/>
  </cellStyleXfs>
  <cellXfs count="1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9" fillId="33" borderId="11" xfId="0" applyNumberFormat="1" applyFont="1" applyFill="1" applyBorder="1" applyAlignment="1">
      <alignment/>
    </xf>
    <xf numFmtId="0" fontId="30" fillId="34" borderId="12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left"/>
    </xf>
    <xf numFmtId="0" fontId="30" fillId="34" borderId="12" xfId="0" applyFont="1" applyFill="1" applyBorder="1" applyAlignment="1">
      <alignment horizontal="left"/>
    </xf>
    <xf numFmtId="0" fontId="29" fillId="34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/>
      <protection/>
    </xf>
    <xf numFmtId="0" fontId="29" fillId="34" borderId="14" xfId="0" applyFont="1" applyFill="1" applyBorder="1" applyAlignment="1" applyProtection="1">
      <alignment/>
      <protection/>
    </xf>
    <xf numFmtId="0" fontId="29" fillId="33" borderId="14" xfId="0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29" fillId="34" borderId="16" xfId="0" applyFont="1" applyFill="1" applyBorder="1" applyAlignment="1" applyProtection="1">
      <alignment horizontal="center"/>
      <protection/>
    </xf>
    <xf numFmtId="0" fontId="29" fillId="34" borderId="17" xfId="0" applyFont="1" applyFill="1" applyBorder="1" applyAlignment="1" applyProtection="1">
      <alignment/>
      <protection/>
    </xf>
    <xf numFmtId="0" fontId="29" fillId="34" borderId="18" xfId="0" applyFont="1" applyFill="1" applyBorder="1" applyAlignment="1" applyProtection="1">
      <alignment/>
      <protection/>
    </xf>
    <xf numFmtId="0" fontId="29" fillId="33" borderId="11" xfId="0" applyFont="1" applyFill="1" applyBorder="1" applyAlignment="1" applyProtection="1">
      <alignment horizontal="center"/>
      <protection/>
    </xf>
    <xf numFmtId="0" fontId="29" fillId="34" borderId="11" xfId="0" applyFont="1" applyFill="1" applyBorder="1" applyAlignment="1" applyProtection="1">
      <alignment horizontal="center"/>
      <protection/>
    </xf>
    <xf numFmtId="0" fontId="30" fillId="34" borderId="19" xfId="0" applyFont="1" applyFill="1" applyBorder="1" applyAlignment="1">
      <alignment horizontal="center"/>
    </xf>
    <xf numFmtId="0" fontId="29" fillId="33" borderId="15" xfId="0" applyFont="1" applyFill="1" applyBorder="1" applyAlignment="1" applyProtection="1">
      <alignment/>
      <protection/>
    </xf>
    <xf numFmtId="0" fontId="29" fillId="33" borderId="20" xfId="0" applyFont="1" applyFill="1" applyBorder="1" applyAlignment="1" applyProtection="1">
      <alignment/>
      <protection/>
    </xf>
    <xf numFmtId="2" fontId="29" fillId="33" borderId="0" xfId="0" applyNumberFormat="1" applyFont="1" applyFill="1" applyBorder="1" applyAlignment="1">
      <alignment/>
    </xf>
    <xf numFmtId="0" fontId="29" fillId="34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2" fontId="29" fillId="34" borderId="14" xfId="0" applyNumberFormat="1" applyFont="1" applyFill="1" applyBorder="1" applyAlignment="1">
      <alignment/>
    </xf>
    <xf numFmtId="2" fontId="29" fillId="33" borderId="14" xfId="0" applyNumberFormat="1" applyFont="1" applyFill="1" applyBorder="1" applyAlignment="1">
      <alignment/>
    </xf>
    <xf numFmtId="0" fontId="29" fillId="34" borderId="17" xfId="0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8" fillId="34" borderId="22" xfId="0" applyNumberFormat="1" applyFont="1" applyFill="1" applyBorder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/>
      <protection/>
    </xf>
    <xf numFmtId="2" fontId="8" fillId="34" borderId="23" xfId="0" applyNumberFormat="1" applyFont="1" applyFill="1" applyBorder="1" applyAlignment="1" applyProtection="1">
      <alignment/>
      <protection/>
    </xf>
    <xf numFmtId="2" fontId="8" fillId="33" borderId="21" xfId="0" applyNumberFormat="1" applyFont="1" applyFill="1" applyBorder="1" applyAlignment="1" applyProtection="1">
      <alignment/>
      <protection/>
    </xf>
    <xf numFmtId="2" fontId="8" fillId="34" borderId="24" xfId="0" applyNumberFormat="1" applyFont="1" applyFill="1" applyBorder="1" applyAlignment="1" applyProtection="1">
      <alignment/>
      <protection/>
    </xf>
    <xf numFmtId="2" fontId="8" fillId="33" borderId="25" xfId="0" applyNumberFormat="1" applyFont="1" applyFill="1" applyBorder="1" applyAlignment="1" applyProtection="1">
      <alignment/>
      <protection/>
    </xf>
    <xf numFmtId="2" fontId="8" fillId="34" borderId="25" xfId="0" applyNumberFormat="1" applyFont="1" applyFill="1" applyBorder="1" applyAlignment="1" applyProtection="1">
      <alignment/>
      <protection/>
    </xf>
    <xf numFmtId="0" fontId="29" fillId="34" borderId="20" xfId="0" applyFont="1" applyFill="1" applyBorder="1" applyAlignment="1" applyProtection="1">
      <alignment/>
      <protection/>
    </xf>
    <xf numFmtId="0" fontId="30" fillId="34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30" fillId="35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0" fillId="34" borderId="0" xfId="0" applyFont="1" applyFill="1" applyBorder="1" applyAlignment="1" applyProtection="1">
      <alignment horizontal="center"/>
      <protection/>
    </xf>
    <xf numFmtId="0" fontId="30" fillId="34" borderId="28" xfId="0" applyFont="1" applyFill="1" applyBorder="1" applyAlignment="1" applyProtection="1">
      <alignment horizontal="left"/>
      <protection/>
    </xf>
    <xf numFmtId="0" fontId="30" fillId="34" borderId="29" xfId="0" applyFont="1" applyFill="1" applyBorder="1" applyAlignment="1" applyProtection="1">
      <alignment horizontal="center"/>
      <protection/>
    </xf>
    <xf numFmtId="0" fontId="30" fillId="34" borderId="12" xfId="0" applyFont="1" applyFill="1" applyBorder="1" applyAlignment="1" applyProtection="1">
      <alignment horizontal="center"/>
      <protection/>
    </xf>
    <xf numFmtId="0" fontId="30" fillId="34" borderId="30" xfId="0" applyFont="1" applyFill="1" applyBorder="1" applyAlignment="1" applyProtection="1">
      <alignment horizontal="center"/>
      <protection/>
    </xf>
    <xf numFmtId="0" fontId="30" fillId="34" borderId="13" xfId="0" applyFont="1" applyFill="1" applyBorder="1" applyAlignment="1" applyProtection="1">
      <alignment horizontal="center"/>
      <protection/>
    </xf>
    <xf numFmtId="0" fontId="30" fillId="34" borderId="31" xfId="0" applyFont="1" applyFill="1" applyBorder="1" applyAlignment="1" applyProtection="1">
      <alignment horizontal="center"/>
      <protection/>
    </xf>
    <xf numFmtId="0" fontId="30" fillId="34" borderId="32" xfId="0" applyFont="1" applyFill="1" applyBorder="1" applyAlignment="1" applyProtection="1">
      <alignment horizontal="center"/>
      <protection/>
    </xf>
    <xf numFmtId="0" fontId="30" fillId="34" borderId="33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35" xfId="0" applyFont="1" applyFill="1" applyBorder="1" applyAlignment="1" applyProtection="1">
      <alignment horizontal="center"/>
      <protection/>
    </xf>
    <xf numFmtId="0" fontId="0" fillId="34" borderId="36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/>
      <protection/>
    </xf>
    <xf numFmtId="1" fontId="5" fillId="36" borderId="35" xfId="0" applyNumberFormat="1" applyFont="1" applyFill="1" applyBorder="1" applyAlignment="1" applyProtection="1">
      <alignment horizontal="center"/>
      <protection locked="0"/>
    </xf>
    <xf numFmtId="0" fontId="0" fillId="34" borderId="37" xfId="0" applyFont="1" applyFill="1" applyBorder="1" applyAlignment="1" applyProtection="1">
      <alignment horizontal="center"/>
      <protection/>
    </xf>
    <xf numFmtId="0" fontId="0" fillId="34" borderId="38" xfId="0" applyFont="1" applyFill="1" applyBorder="1" applyAlignment="1" applyProtection="1">
      <alignment horizontal="center"/>
      <protection/>
    </xf>
    <xf numFmtId="0" fontId="0" fillId="33" borderId="39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 applyProtection="1">
      <alignment horizontal="center"/>
      <protection/>
    </xf>
    <xf numFmtId="0" fontId="0" fillId="34" borderId="42" xfId="0" applyFont="1" applyFill="1" applyBorder="1" applyAlignment="1" applyProtection="1">
      <alignment horizontal="center"/>
      <protection/>
    </xf>
    <xf numFmtId="1" fontId="5" fillId="36" borderId="41" xfId="0" applyNumberFormat="1" applyFont="1" applyFill="1" applyBorder="1" applyAlignment="1" applyProtection="1">
      <alignment horizontal="center"/>
      <protection locked="0"/>
    </xf>
    <xf numFmtId="1" fontId="5" fillId="36" borderId="37" xfId="0" applyNumberFormat="1" applyFont="1" applyFill="1" applyBorder="1" applyAlignment="1" applyProtection="1">
      <alignment horizontal="center"/>
      <protection locked="0"/>
    </xf>
    <xf numFmtId="1" fontId="5" fillId="36" borderId="39" xfId="0" applyNumberFormat="1" applyFont="1" applyFill="1" applyBorder="1" applyAlignment="1" applyProtection="1">
      <alignment horizontal="center"/>
      <protection locked="0"/>
    </xf>
    <xf numFmtId="0" fontId="29" fillId="33" borderId="43" xfId="0" applyFont="1" applyFill="1" applyBorder="1" applyAlignment="1" applyProtection="1">
      <alignment horizontal="left"/>
      <protection/>
    </xf>
    <xf numFmtId="2" fontId="5" fillId="36" borderId="44" xfId="0" applyNumberFormat="1" applyFont="1" applyFill="1" applyBorder="1" applyAlignment="1" applyProtection="1">
      <alignment horizontal="center"/>
      <protection/>
    </xf>
    <xf numFmtId="1" fontId="5" fillId="36" borderId="45" xfId="0" applyNumberFormat="1" applyFont="1" applyFill="1" applyBorder="1" applyAlignment="1" applyProtection="1">
      <alignment horizontal="center"/>
      <protection/>
    </xf>
    <xf numFmtId="2" fontId="5" fillId="36" borderId="46" xfId="0" applyNumberFormat="1" applyFont="1" applyFill="1" applyBorder="1" applyAlignment="1" applyProtection="1">
      <alignment horizontal="center"/>
      <protection/>
    </xf>
    <xf numFmtId="1" fontId="5" fillId="36" borderId="43" xfId="0" applyNumberFormat="1" applyFont="1" applyFill="1" applyBorder="1" applyAlignment="1" applyProtection="1">
      <alignment horizontal="center"/>
      <protection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9" applyNumberFormat="1" applyFont="1" applyAlignment="1">
      <alignment/>
    </xf>
    <xf numFmtId="0" fontId="0" fillId="37" borderId="10" xfId="0" applyFont="1" applyFill="1" applyBorder="1" applyAlignment="1">
      <alignment horizontal="center"/>
    </xf>
    <xf numFmtId="0" fontId="18" fillId="35" borderId="5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35" borderId="58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37" borderId="59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0" xfId="0" applyFont="1" applyBorder="1" applyAlignment="1">
      <alignment/>
    </xf>
    <xf numFmtId="0" fontId="0" fillId="37" borderId="6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35" fillId="0" borderId="63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37" borderId="64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2" fontId="0" fillId="33" borderId="11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33" borderId="11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2" fillId="38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3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38" fillId="34" borderId="17" xfId="0" applyFont="1" applyFill="1" applyBorder="1" applyAlignment="1">
      <alignment/>
    </xf>
    <xf numFmtId="0" fontId="31" fillId="34" borderId="17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31" fillId="34" borderId="24" xfId="0" applyFont="1" applyFill="1" applyBorder="1" applyAlignment="1">
      <alignment horizontal="center"/>
    </xf>
    <xf numFmtId="0" fontId="38" fillId="34" borderId="16" xfId="0" applyFont="1" applyFill="1" applyBorder="1" applyAlignment="1">
      <alignment/>
    </xf>
    <xf numFmtId="0" fontId="39" fillId="38" borderId="10" xfId="0" applyFont="1" applyFill="1" applyBorder="1" applyAlignment="1">
      <alignment/>
    </xf>
    <xf numFmtId="0" fontId="23" fillId="35" borderId="24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34" borderId="66" xfId="0" applyFont="1" applyFill="1" applyBorder="1" applyAlignment="1" applyProtection="1">
      <alignment horizontal="left"/>
      <protection/>
    </xf>
    <xf numFmtId="0" fontId="30" fillId="34" borderId="67" xfId="0" applyFont="1" applyFill="1" applyBorder="1" applyAlignment="1" applyProtection="1">
      <alignment horizontal="center"/>
      <protection/>
    </xf>
    <xf numFmtId="0" fontId="30" fillId="34" borderId="68" xfId="0" applyFont="1" applyFill="1" applyBorder="1" applyAlignment="1" applyProtection="1">
      <alignment horizontal="left"/>
      <protection/>
    </xf>
    <xf numFmtId="0" fontId="30" fillId="34" borderId="66" xfId="0" applyFont="1" applyFill="1" applyBorder="1" applyAlignment="1" applyProtection="1">
      <alignment horizontal="center"/>
      <protection/>
    </xf>
    <xf numFmtId="0" fontId="30" fillId="34" borderId="58" xfId="0" applyFont="1" applyFill="1" applyBorder="1" applyAlignment="1">
      <alignment horizontal="center"/>
    </xf>
    <xf numFmtId="0" fontId="20" fillId="0" borderId="15" xfId="0" applyFont="1" applyBorder="1" applyAlignment="1" applyProtection="1">
      <alignment/>
      <protection hidden="1"/>
    </xf>
    <xf numFmtId="2" fontId="5" fillId="36" borderId="41" xfId="0" applyNumberFormat="1" applyFont="1" applyFill="1" applyBorder="1" applyAlignment="1" applyProtection="1">
      <alignment horizontal="center"/>
      <protection locked="0"/>
    </xf>
    <xf numFmtId="2" fontId="8" fillId="40" borderId="41" xfId="0" applyNumberFormat="1" applyFont="1" applyFill="1" applyBorder="1" applyAlignment="1" applyProtection="1">
      <alignment horizontal="center"/>
      <protection locked="0"/>
    </xf>
    <xf numFmtId="2" fontId="5" fillId="36" borderId="35" xfId="0" applyNumberFormat="1" applyFont="1" applyFill="1" applyBorder="1" applyAlignment="1" applyProtection="1">
      <alignment horizontal="center"/>
      <protection locked="0"/>
    </xf>
    <xf numFmtId="2" fontId="8" fillId="40" borderId="35" xfId="0" applyNumberFormat="1" applyFont="1" applyFill="1" applyBorder="1" applyAlignment="1" applyProtection="1">
      <alignment horizontal="center"/>
      <protection locked="0"/>
    </xf>
    <xf numFmtId="2" fontId="8" fillId="40" borderId="69" xfId="0" applyNumberFormat="1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1" xfId="0" applyBorder="1" applyAlignment="1">
      <alignment/>
    </xf>
    <xf numFmtId="0" fontId="28" fillId="0" borderId="71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28" fillId="0" borderId="70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2" xfId="0" applyFont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2" fontId="29" fillId="33" borderId="39" xfId="0" applyNumberFormat="1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29" fillId="33" borderId="45" xfId="0" applyFont="1" applyFill="1" applyBorder="1" applyAlignment="1" applyProtection="1">
      <alignment horizontal="left"/>
      <protection/>
    </xf>
    <xf numFmtId="0" fontId="29" fillId="0" borderId="70" xfId="0" applyFont="1" applyBorder="1" applyAlignment="1">
      <alignment/>
    </xf>
    <xf numFmtId="0" fontId="29" fillId="0" borderId="71" xfId="0" applyFont="1" applyBorder="1" applyAlignment="1">
      <alignment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29" fillId="0" borderId="75" xfId="0" applyFont="1" applyBorder="1" applyAlignment="1">
      <alignment/>
    </xf>
    <xf numFmtId="0" fontId="29" fillId="0" borderId="7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30" fillId="34" borderId="16" xfId="0" applyFont="1" applyFill="1" applyBorder="1" applyAlignment="1">
      <alignment horizontal="center"/>
    </xf>
    <xf numFmtId="0" fontId="30" fillId="34" borderId="17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center"/>
    </xf>
    <xf numFmtId="0" fontId="30" fillId="34" borderId="16" xfId="0" applyFont="1" applyFill="1" applyBorder="1" applyAlignment="1">
      <alignment horizontal="left"/>
    </xf>
    <xf numFmtId="0" fontId="30" fillId="34" borderId="17" xfId="0" applyFont="1" applyFill="1" applyBorder="1" applyAlignment="1" applyProtection="1">
      <alignment horizontal="center"/>
      <protection locked="0"/>
    </xf>
    <xf numFmtId="0" fontId="0" fillId="37" borderId="76" xfId="0" applyFill="1" applyBorder="1" applyAlignment="1">
      <alignment/>
    </xf>
    <xf numFmtId="0" fontId="29" fillId="33" borderId="77" xfId="0" applyFont="1" applyFill="1" applyBorder="1" applyAlignment="1" applyProtection="1">
      <alignment horizontal="center"/>
      <protection/>
    </xf>
    <xf numFmtId="0" fontId="0" fillId="37" borderId="78" xfId="0" applyFill="1" applyBorder="1" applyAlignment="1">
      <alignment/>
    </xf>
    <xf numFmtId="0" fontId="29" fillId="33" borderId="79" xfId="0" applyFont="1" applyFill="1" applyBorder="1" applyAlignment="1" applyProtection="1">
      <alignment horizontal="center"/>
      <protection/>
    </xf>
    <xf numFmtId="0" fontId="29" fillId="33" borderId="80" xfId="0" applyFont="1" applyFill="1" applyBorder="1" applyAlignment="1" applyProtection="1">
      <alignment horizontal="center"/>
      <protection/>
    </xf>
    <xf numFmtId="0" fontId="0" fillId="37" borderId="81" xfId="0" applyFill="1" applyBorder="1" applyAlignment="1">
      <alignment/>
    </xf>
    <xf numFmtId="0" fontId="0" fillId="34" borderId="41" xfId="0" applyFont="1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left"/>
      <protection/>
    </xf>
    <xf numFmtId="0" fontId="0" fillId="33" borderId="39" xfId="0" applyFont="1" applyFill="1" applyBorder="1" applyAlignment="1" applyProtection="1">
      <alignment horizontal="left"/>
      <protection/>
    </xf>
    <xf numFmtId="0" fontId="0" fillId="34" borderId="37" xfId="0" applyFont="1" applyFill="1" applyBorder="1" applyAlignment="1" applyProtection="1">
      <alignment horizontal="left"/>
      <protection/>
    </xf>
    <xf numFmtId="2" fontId="29" fillId="33" borderId="35" xfId="0" applyNumberFormat="1" applyFont="1" applyFill="1" applyBorder="1" applyAlignment="1" applyProtection="1">
      <alignment/>
      <protection/>
    </xf>
    <xf numFmtId="0" fontId="30" fillId="35" borderId="10" xfId="0" applyFont="1" applyFill="1" applyBorder="1" applyAlignment="1">
      <alignment horizontal="left"/>
    </xf>
    <xf numFmtId="2" fontId="8" fillId="33" borderId="82" xfId="0" applyNumberFormat="1" applyFont="1" applyFill="1" applyBorder="1" applyAlignment="1" applyProtection="1">
      <alignment/>
      <protection/>
    </xf>
    <xf numFmtId="2" fontId="8" fillId="33" borderId="83" xfId="0" applyNumberFormat="1" applyFont="1" applyFill="1" applyBorder="1" applyAlignment="1" applyProtection="1">
      <alignment/>
      <protection/>
    </xf>
    <xf numFmtId="2" fontId="8" fillId="33" borderId="84" xfId="0" applyNumberFormat="1" applyFont="1" applyFill="1" applyBorder="1" applyAlignment="1" applyProtection="1">
      <alignment/>
      <protection/>
    </xf>
    <xf numFmtId="1" fontId="5" fillId="33" borderId="85" xfId="0" applyNumberFormat="1" applyFont="1" applyFill="1" applyBorder="1" applyAlignment="1" applyProtection="1">
      <alignment horizontal="center"/>
      <protection/>
    </xf>
    <xf numFmtId="1" fontId="5" fillId="33" borderId="86" xfId="0" applyNumberFormat="1" applyFont="1" applyFill="1" applyBorder="1" applyAlignment="1" applyProtection="1">
      <alignment horizontal="center"/>
      <protection/>
    </xf>
    <xf numFmtId="1" fontId="5" fillId="33" borderId="87" xfId="0" applyNumberFormat="1" applyFont="1" applyFill="1" applyBorder="1" applyAlignment="1" applyProtection="1">
      <alignment horizontal="center"/>
      <protection/>
    </xf>
    <xf numFmtId="0" fontId="29" fillId="33" borderId="88" xfId="0" applyFont="1" applyFill="1" applyBorder="1" applyAlignment="1" applyProtection="1">
      <alignment/>
      <protection/>
    </xf>
    <xf numFmtId="0" fontId="29" fillId="33" borderId="89" xfId="0" applyFont="1" applyFill="1" applyBorder="1" applyAlignment="1" applyProtection="1">
      <alignment/>
      <protection/>
    </xf>
    <xf numFmtId="0" fontId="29" fillId="33" borderId="83" xfId="0" applyFont="1" applyFill="1" applyBorder="1" applyAlignment="1" applyProtection="1">
      <alignment horizontal="center"/>
      <protection/>
    </xf>
    <xf numFmtId="0" fontId="29" fillId="33" borderId="84" xfId="0" applyFont="1" applyFill="1" applyBorder="1" applyAlignment="1" applyProtection="1">
      <alignment horizontal="center"/>
      <protection/>
    </xf>
    <xf numFmtId="1" fontId="5" fillId="33" borderId="90" xfId="0" applyNumberFormat="1" applyFont="1" applyFill="1" applyBorder="1" applyAlignment="1" applyProtection="1">
      <alignment horizontal="center"/>
      <protection/>
    </xf>
    <xf numFmtId="1" fontId="5" fillId="33" borderId="91" xfId="0" applyNumberFormat="1" applyFont="1" applyFill="1" applyBorder="1" applyAlignment="1" applyProtection="1">
      <alignment horizontal="center"/>
      <protection/>
    </xf>
    <xf numFmtId="1" fontId="5" fillId="33" borderId="92" xfId="0" applyNumberFormat="1" applyFont="1" applyFill="1" applyBorder="1" applyAlignment="1" applyProtection="1">
      <alignment horizontal="center"/>
      <protection/>
    </xf>
    <xf numFmtId="2" fontId="5" fillId="33" borderId="45" xfId="0" applyNumberFormat="1" applyFont="1" applyFill="1" applyBorder="1" applyAlignment="1" applyProtection="1">
      <alignment horizontal="center"/>
      <protection/>
    </xf>
    <xf numFmtId="2" fontId="5" fillId="33" borderId="43" xfId="0" applyNumberFormat="1" applyFont="1" applyFill="1" applyBorder="1" applyAlignment="1" applyProtection="1">
      <alignment horizontal="center"/>
      <protection/>
    </xf>
    <xf numFmtId="2" fontId="5" fillId="33" borderId="93" xfId="0" applyNumberFormat="1" applyFont="1" applyFill="1" applyBorder="1" applyAlignment="1" applyProtection="1">
      <alignment horizontal="center"/>
      <protection/>
    </xf>
    <xf numFmtId="0" fontId="29" fillId="33" borderId="90" xfId="0" applyFont="1" applyFill="1" applyBorder="1" applyAlignment="1" applyProtection="1">
      <alignment horizontal="center"/>
      <protection/>
    </xf>
    <xf numFmtId="0" fontId="29" fillId="33" borderId="91" xfId="0" applyFont="1" applyFill="1" applyBorder="1" applyAlignment="1" applyProtection="1">
      <alignment horizontal="center"/>
      <protection/>
    </xf>
    <xf numFmtId="0" fontId="29" fillId="33" borderId="92" xfId="0" applyFont="1" applyFill="1" applyBorder="1" applyAlignment="1" applyProtection="1">
      <alignment horizontal="center"/>
      <protection/>
    </xf>
    <xf numFmtId="0" fontId="29" fillId="33" borderId="93" xfId="0" applyFont="1" applyFill="1" applyBorder="1" applyAlignment="1" applyProtection="1">
      <alignment horizontal="left"/>
      <protection/>
    </xf>
    <xf numFmtId="0" fontId="0" fillId="33" borderId="94" xfId="0" applyFont="1" applyFill="1" applyBorder="1" applyAlignment="1" applyProtection="1">
      <alignment horizontal="left"/>
      <protection/>
    </xf>
    <xf numFmtId="0" fontId="0" fillId="33" borderId="95" xfId="0" applyFont="1" applyFill="1" applyBorder="1" applyAlignment="1" applyProtection="1">
      <alignment horizontal="left"/>
      <protection/>
    </xf>
    <xf numFmtId="0" fontId="0" fillId="33" borderId="96" xfId="0" applyFont="1" applyFill="1" applyBorder="1" applyAlignment="1" applyProtection="1">
      <alignment horizontal="left"/>
      <protection/>
    </xf>
    <xf numFmtId="0" fontId="0" fillId="33" borderId="45" xfId="0" applyFont="1" applyFill="1" applyBorder="1" applyAlignment="1" applyProtection="1">
      <alignment horizontal="center"/>
      <protection/>
    </xf>
    <xf numFmtId="0" fontId="0" fillId="33" borderId="43" xfId="0" applyFont="1" applyFill="1" applyBorder="1" applyAlignment="1" applyProtection="1">
      <alignment horizontal="center"/>
      <protection/>
    </xf>
    <xf numFmtId="0" fontId="0" fillId="33" borderId="93" xfId="0" applyFont="1" applyFill="1" applyBorder="1" applyAlignment="1" applyProtection="1">
      <alignment horizontal="center"/>
      <protection/>
    </xf>
    <xf numFmtId="0" fontId="29" fillId="33" borderId="45" xfId="0" applyFont="1" applyFill="1" applyBorder="1" applyAlignment="1" applyProtection="1">
      <alignment horizontal="center"/>
      <protection/>
    </xf>
    <xf numFmtId="0" fontId="29" fillId="33" borderId="43" xfId="0" applyFont="1" applyFill="1" applyBorder="1" applyAlignment="1" applyProtection="1">
      <alignment horizontal="center"/>
      <protection/>
    </xf>
    <xf numFmtId="0" fontId="29" fillId="33" borderId="93" xfId="0" applyFont="1" applyFill="1" applyBorder="1" applyAlignment="1" applyProtection="1">
      <alignment horizontal="center"/>
      <protection/>
    </xf>
    <xf numFmtId="0" fontId="0" fillId="37" borderId="25" xfId="0" applyFill="1" applyBorder="1" applyAlignment="1">
      <alignment horizontal="center"/>
    </xf>
    <xf numFmtId="2" fontId="5" fillId="36" borderId="37" xfId="0" applyNumberFormat="1" applyFont="1" applyFill="1" applyBorder="1" applyAlignment="1" applyProtection="1">
      <alignment horizontal="center"/>
      <protection locked="0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1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1" fillId="35" borderId="97" xfId="0" applyFont="1" applyFill="1" applyBorder="1" applyAlignment="1">
      <alignment horizontal="center"/>
    </xf>
    <xf numFmtId="0" fontId="18" fillId="35" borderId="98" xfId="0" applyFont="1" applyFill="1" applyBorder="1" applyAlignment="1">
      <alignment horizontal="center"/>
    </xf>
    <xf numFmtId="0" fontId="18" fillId="35" borderId="99" xfId="0" applyFont="1" applyFill="1" applyBorder="1" applyAlignment="1">
      <alignment horizontal="center"/>
    </xf>
    <xf numFmtId="0" fontId="18" fillId="35" borderId="100" xfId="0" applyFont="1" applyFill="1" applyBorder="1" applyAlignment="1">
      <alignment horizontal="center"/>
    </xf>
    <xf numFmtId="0" fontId="0" fillId="0" borderId="101" xfId="0" applyBorder="1" applyAlignment="1">
      <alignment/>
    </xf>
    <xf numFmtId="2" fontId="0" fillId="37" borderId="102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34" borderId="103" xfId="0" applyFont="1" applyFill="1" applyBorder="1" applyAlignment="1">
      <alignment horizontal="center"/>
    </xf>
    <xf numFmtId="0" fontId="0" fillId="34" borderId="104" xfId="0" applyFont="1" applyFill="1" applyBorder="1" applyAlignment="1" applyProtection="1">
      <alignment horizontal="center"/>
      <protection/>
    </xf>
    <xf numFmtId="0" fontId="0" fillId="36" borderId="24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left"/>
      <protection/>
    </xf>
    <xf numFmtId="0" fontId="0" fillId="33" borderId="97" xfId="0" applyFont="1" applyFill="1" applyBorder="1" applyAlignment="1" applyProtection="1">
      <alignment horizontal="center"/>
      <protection/>
    </xf>
    <xf numFmtId="0" fontId="0" fillId="36" borderId="2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4" borderId="97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34" borderId="24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40" borderId="26" xfId="0" applyFont="1" applyFill="1" applyBorder="1" applyAlignment="1">
      <alignment horizontal="center"/>
    </xf>
    <xf numFmtId="0" fontId="30" fillId="35" borderId="26" xfId="0" applyFont="1" applyFill="1" applyBorder="1" applyAlignment="1">
      <alignment horizontal="right"/>
    </xf>
    <xf numFmtId="2" fontId="8" fillId="34" borderId="17" xfId="0" applyNumberFormat="1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/>
      <protection/>
    </xf>
    <xf numFmtId="2" fontId="8" fillId="34" borderId="0" xfId="0" applyNumberFormat="1" applyFont="1" applyFill="1" applyBorder="1" applyAlignment="1" applyProtection="1">
      <alignment/>
      <protection/>
    </xf>
    <xf numFmtId="2" fontId="8" fillId="33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0" fillId="35" borderId="52" xfId="0" applyFont="1" applyFill="1" applyBorder="1" applyAlignment="1">
      <alignment horizontal="left"/>
    </xf>
    <xf numFmtId="0" fontId="0" fillId="35" borderId="54" xfId="0" applyFill="1" applyBorder="1" applyAlignment="1">
      <alignment/>
    </xf>
    <xf numFmtId="0" fontId="0" fillId="0" borderId="23" xfId="0" applyBorder="1" applyAlignment="1">
      <alignment/>
    </xf>
    <xf numFmtId="0" fontId="29" fillId="33" borderId="105" xfId="0" applyFont="1" applyFill="1" applyBorder="1" applyAlignment="1" applyProtection="1">
      <alignment horizontal="center"/>
      <protection/>
    </xf>
    <xf numFmtId="0" fontId="0" fillId="33" borderId="106" xfId="0" applyFont="1" applyFill="1" applyBorder="1" applyAlignment="1" applyProtection="1">
      <alignment horizontal="center"/>
      <protection/>
    </xf>
    <xf numFmtId="0" fontId="0" fillId="33" borderId="106" xfId="0" applyFont="1" applyFill="1" applyBorder="1" applyAlignment="1" applyProtection="1">
      <alignment horizontal="left"/>
      <protection/>
    </xf>
    <xf numFmtId="0" fontId="0" fillId="33" borderId="107" xfId="0" applyFont="1" applyFill="1" applyBorder="1" applyAlignment="1" applyProtection="1">
      <alignment horizontal="center"/>
      <protection/>
    </xf>
    <xf numFmtId="1" fontId="5" fillId="36" borderId="106" xfId="0" applyNumberFormat="1" applyFont="1" applyFill="1" applyBorder="1" applyAlignment="1" applyProtection="1">
      <alignment horizontal="center"/>
      <protection locked="0"/>
    </xf>
    <xf numFmtId="0" fontId="29" fillId="33" borderId="39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48" fillId="35" borderId="52" xfId="0" applyFont="1" applyFill="1" applyBorder="1" applyAlignment="1">
      <alignment/>
    </xf>
    <xf numFmtId="0" fontId="0" fillId="0" borderId="108" xfId="0" applyFont="1" applyBorder="1" applyAlignment="1">
      <alignment horizontal="center"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 horizontal="center"/>
    </xf>
    <xf numFmtId="0" fontId="0" fillId="37" borderId="14" xfId="0" applyFill="1" applyBorder="1" applyAlignment="1">
      <alignment/>
    </xf>
    <xf numFmtId="2" fontId="0" fillId="37" borderId="0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4" xfId="0" applyNumberFormat="1" applyFont="1" applyFill="1" applyBorder="1" applyAlignment="1">
      <alignment/>
    </xf>
    <xf numFmtId="0" fontId="29" fillId="33" borderId="11" xfId="0" applyFont="1" applyFill="1" applyBorder="1" applyAlignment="1">
      <alignment horizontal="left"/>
    </xf>
    <xf numFmtId="0" fontId="29" fillId="33" borderId="14" xfId="0" applyFont="1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37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69" xfId="0" applyBorder="1" applyAlignment="1">
      <alignment/>
    </xf>
    <xf numFmtId="0" fontId="30" fillId="34" borderId="11" xfId="0" applyFont="1" applyFill="1" applyBorder="1" applyAlignment="1" applyProtection="1">
      <alignment horizontal="left"/>
      <protection/>
    </xf>
    <xf numFmtId="0" fontId="30" fillId="34" borderId="68" xfId="0" applyFont="1" applyFill="1" applyBorder="1" applyAlignment="1" applyProtection="1">
      <alignment horizontal="center"/>
      <protection/>
    </xf>
    <xf numFmtId="0" fontId="30" fillId="34" borderId="110" xfId="0" applyFont="1" applyFill="1" applyBorder="1" applyAlignment="1" applyProtection="1">
      <alignment horizontal="center"/>
      <protection/>
    </xf>
    <xf numFmtId="0" fontId="0" fillId="0" borderId="111" xfId="0" applyBorder="1" applyAlignment="1">
      <alignment/>
    </xf>
    <xf numFmtId="0" fontId="30" fillId="35" borderId="10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29" fillId="0" borderId="39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5" fillId="40" borderId="112" xfId="0" applyFont="1" applyFill="1" applyBorder="1" applyAlignment="1">
      <alignment/>
    </xf>
    <xf numFmtId="0" fontId="5" fillId="40" borderId="113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14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5" fillId="40" borderId="112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29" fillId="0" borderId="0" xfId="0" applyFont="1" applyBorder="1" applyAlignment="1">
      <alignment/>
    </xf>
    <xf numFmtId="2" fontId="5" fillId="36" borderId="39" xfId="0" applyNumberFormat="1" applyFont="1" applyFill="1" applyBorder="1" applyAlignment="1" applyProtection="1">
      <alignment horizontal="center"/>
      <protection locked="0"/>
    </xf>
    <xf numFmtId="0" fontId="5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53" fillId="0" borderId="118" xfId="0" applyFont="1" applyBorder="1" applyAlignment="1">
      <alignment horizontal="center"/>
    </xf>
    <xf numFmtId="0" fontId="54" fillId="0" borderId="116" xfId="0" applyFont="1" applyBorder="1" applyAlignment="1">
      <alignment horizontal="center"/>
    </xf>
    <xf numFmtId="0" fontId="24" fillId="0" borderId="117" xfId="0" applyFont="1" applyBorder="1" applyAlignment="1">
      <alignment horizontal="center"/>
    </xf>
    <xf numFmtId="0" fontId="52" fillId="0" borderId="118" xfId="0" applyFont="1" applyBorder="1" applyAlignment="1">
      <alignment horizontal="center"/>
    </xf>
    <xf numFmtId="0" fontId="0" fillId="0" borderId="11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01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2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33" borderId="120" xfId="0" applyFont="1" applyFill="1" applyBorder="1" applyAlignment="1" applyProtection="1">
      <alignment/>
      <protection/>
    </xf>
    <xf numFmtId="0" fontId="2" fillId="34" borderId="120" xfId="0" applyFont="1" applyFill="1" applyBorder="1" applyAlignment="1" applyProtection="1">
      <alignment/>
      <protection/>
    </xf>
    <xf numFmtId="0" fontId="5" fillId="33" borderId="75" xfId="0" applyFont="1" applyFill="1" applyBorder="1" applyAlignment="1" applyProtection="1">
      <alignment/>
      <protection/>
    </xf>
    <xf numFmtId="0" fontId="52" fillId="34" borderId="74" xfId="0" applyFont="1" applyFill="1" applyBorder="1" applyAlignment="1" applyProtection="1">
      <alignment/>
      <protection/>
    </xf>
    <xf numFmtId="0" fontId="3" fillId="0" borderId="12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2" fillId="0" borderId="74" xfId="0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1" xfId="0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6" xfId="0" applyBorder="1" applyAlignment="1">
      <alignment/>
    </xf>
    <xf numFmtId="0" fontId="29" fillId="0" borderId="106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40" borderId="112" xfId="0" applyFill="1" applyBorder="1" applyAlignment="1">
      <alignment/>
    </xf>
    <xf numFmtId="0" fontId="0" fillId="40" borderId="113" xfId="0" applyFill="1" applyBorder="1" applyAlignment="1">
      <alignment/>
    </xf>
    <xf numFmtId="0" fontId="19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40" borderId="35" xfId="0" applyFill="1" applyBorder="1" applyAlignment="1">
      <alignment/>
    </xf>
    <xf numFmtId="2" fontId="29" fillId="34" borderId="41" xfId="0" applyNumberFormat="1" applyFont="1" applyFill="1" applyBorder="1" applyAlignment="1" applyProtection="1">
      <alignment/>
      <protection/>
    </xf>
    <xf numFmtId="2" fontId="0" fillId="33" borderId="35" xfId="0" applyNumberFormat="1" applyFont="1" applyFill="1" applyBorder="1" applyAlignment="1" applyProtection="1">
      <alignment/>
      <protection/>
    </xf>
    <xf numFmtId="2" fontId="29" fillId="34" borderId="35" xfId="0" applyNumberFormat="1" applyFont="1" applyFill="1" applyBorder="1" applyAlignment="1" applyProtection="1">
      <alignment/>
      <protection/>
    </xf>
    <xf numFmtId="2" fontId="0" fillId="0" borderId="35" xfId="0" applyNumberFormat="1" applyBorder="1" applyAlignment="1">
      <alignment/>
    </xf>
    <xf numFmtId="2" fontId="29" fillId="34" borderId="37" xfId="0" applyNumberFormat="1" applyFont="1" applyFill="1" applyBorder="1" applyAlignment="1" applyProtection="1">
      <alignment/>
      <protection/>
    </xf>
    <xf numFmtId="2" fontId="29" fillId="0" borderId="35" xfId="0" applyNumberFormat="1" applyFont="1" applyBorder="1" applyAlignment="1">
      <alignment/>
    </xf>
    <xf numFmtId="0" fontId="0" fillId="40" borderId="37" xfId="0" applyFill="1" applyBorder="1" applyAlignment="1">
      <alignment/>
    </xf>
    <xf numFmtId="2" fontId="29" fillId="33" borderId="106" xfId="0" applyNumberFormat="1" applyFont="1" applyFill="1" applyBorder="1" applyAlignment="1" applyProtection="1">
      <alignment/>
      <protection/>
    </xf>
    <xf numFmtId="2" fontId="29" fillId="0" borderId="35" xfId="0" applyNumberFormat="1" applyFont="1" applyBorder="1" applyAlignment="1">
      <alignment/>
    </xf>
    <xf numFmtId="0" fontId="0" fillId="35" borderId="41" xfId="0" applyFill="1" applyBorder="1" applyAlignment="1">
      <alignment/>
    </xf>
    <xf numFmtId="0" fontId="0" fillId="0" borderId="35" xfId="0" applyFont="1" applyBorder="1" applyAlignment="1">
      <alignment/>
    </xf>
    <xf numFmtId="0" fontId="0" fillId="35" borderId="35" xfId="0" applyFill="1" applyBorder="1" applyAlignment="1">
      <alignment/>
    </xf>
    <xf numFmtId="0" fontId="0" fillId="0" borderId="106" xfId="0" applyFont="1" applyBorder="1" applyAlignment="1">
      <alignment/>
    </xf>
    <xf numFmtId="0" fontId="0" fillId="35" borderId="37" xfId="0" applyFill="1" applyBorder="1" applyAlignment="1">
      <alignment/>
    </xf>
    <xf numFmtId="0" fontId="0" fillId="40" borderId="37" xfId="0" applyFont="1" applyFill="1" applyBorder="1" applyAlignment="1">
      <alignment horizontal="center"/>
    </xf>
    <xf numFmtId="0" fontId="0" fillId="40" borderId="35" xfId="0" applyFont="1" applyFill="1" applyBorder="1" applyAlignment="1">
      <alignment horizontal="center"/>
    </xf>
    <xf numFmtId="2" fontId="5" fillId="36" borderId="106" xfId="0" applyNumberFormat="1" applyFont="1" applyFill="1" applyBorder="1" applyAlignment="1" applyProtection="1">
      <alignment horizontal="center"/>
      <protection locked="0"/>
    </xf>
    <xf numFmtId="0" fontId="0" fillId="40" borderId="37" xfId="0" applyFont="1" applyFill="1" applyBorder="1" applyAlignment="1">
      <alignment/>
    </xf>
    <xf numFmtId="0" fontId="0" fillId="40" borderId="35" xfId="0" applyFont="1" applyFill="1" applyBorder="1" applyAlignment="1">
      <alignment/>
    </xf>
    <xf numFmtId="0" fontId="52" fillId="34" borderId="124" xfId="0" applyFont="1" applyFill="1" applyBorder="1" applyAlignment="1" applyProtection="1">
      <alignment horizontal="center"/>
      <protection/>
    </xf>
    <xf numFmtId="0" fontId="3" fillId="33" borderId="120" xfId="0" applyFont="1" applyFill="1" applyBorder="1" applyAlignment="1" applyProtection="1">
      <alignment horizontal="center"/>
      <protection/>
    </xf>
    <xf numFmtId="0" fontId="2" fillId="34" borderId="120" xfId="0" applyFont="1" applyFill="1" applyBorder="1" applyAlignment="1" applyProtection="1">
      <alignment horizontal="center"/>
      <protection/>
    </xf>
    <xf numFmtId="0" fontId="5" fillId="33" borderId="122" xfId="0" applyFont="1" applyFill="1" applyBorder="1" applyAlignment="1" applyProtection="1">
      <alignment horizontal="center"/>
      <protection/>
    </xf>
    <xf numFmtId="0" fontId="4" fillId="34" borderId="74" xfId="0" applyFont="1" applyFill="1" applyBorder="1" applyAlignment="1" applyProtection="1">
      <alignment horizontal="center"/>
      <protection/>
    </xf>
    <xf numFmtId="0" fontId="29" fillId="33" borderId="75" xfId="0" applyFont="1" applyFill="1" applyBorder="1" applyAlignment="1" applyProtection="1">
      <alignment horizontal="center"/>
      <protection/>
    </xf>
    <xf numFmtId="0" fontId="52" fillId="34" borderId="74" xfId="0" applyFont="1" applyFill="1" applyBorder="1" applyAlignment="1" applyProtection="1">
      <alignment horizontal="center"/>
      <protection/>
    </xf>
    <xf numFmtId="0" fontId="3" fillId="33" borderId="122" xfId="0" applyFont="1" applyFill="1" applyBorder="1" applyAlignment="1" applyProtection="1">
      <alignment horizontal="center"/>
      <protection/>
    </xf>
    <xf numFmtId="0" fontId="2" fillId="34" borderId="74" xfId="0" applyFont="1" applyFill="1" applyBorder="1" applyAlignment="1" applyProtection="1">
      <alignment horizontal="center"/>
      <protection/>
    </xf>
    <xf numFmtId="0" fontId="5" fillId="33" borderId="120" xfId="0" applyFont="1" applyFill="1" applyBorder="1" applyAlignment="1" applyProtection="1">
      <alignment horizontal="center"/>
      <protection/>
    </xf>
    <xf numFmtId="0" fontId="29" fillId="34" borderId="41" xfId="0" applyFont="1" applyFill="1" applyBorder="1" applyAlignment="1" applyProtection="1">
      <alignment horizontal="center"/>
      <protection/>
    </xf>
    <xf numFmtId="0" fontId="29" fillId="33" borderId="35" xfId="0" applyFont="1" applyFill="1" applyBorder="1" applyAlignment="1" applyProtection="1">
      <alignment horizontal="center"/>
      <protection/>
    </xf>
    <xf numFmtId="0" fontId="29" fillId="34" borderId="35" xfId="0" applyFont="1" applyFill="1" applyBorder="1" applyAlignment="1" applyProtection="1">
      <alignment horizontal="center"/>
      <protection/>
    </xf>
    <xf numFmtId="0" fontId="29" fillId="33" borderId="106" xfId="0" applyFont="1" applyFill="1" applyBorder="1" applyAlignment="1" applyProtection="1">
      <alignment horizontal="center"/>
      <protection/>
    </xf>
    <xf numFmtId="0" fontId="29" fillId="34" borderId="37" xfId="0" applyFont="1" applyFill="1" applyBorder="1" applyAlignment="1" applyProtection="1">
      <alignment horizontal="center"/>
      <protection/>
    </xf>
    <xf numFmtId="0" fontId="29" fillId="33" borderId="39" xfId="0" applyFont="1" applyFill="1" applyBorder="1" applyAlignment="1" applyProtection="1">
      <alignment horizontal="center"/>
      <protection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2" fontId="29" fillId="35" borderId="37" xfId="0" applyNumberFormat="1" applyFont="1" applyFill="1" applyBorder="1" applyAlignment="1">
      <alignment/>
    </xf>
    <xf numFmtId="2" fontId="29" fillId="35" borderId="37" xfId="0" applyNumberFormat="1" applyFont="1" applyFill="1" applyBorder="1" applyAlignment="1">
      <alignment/>
    </xf>
    <xf numFmtId="2" fontId="0" fillId="35" borderId="35" xfId="0" applyNumberFormat="1" applyFill="1" applyBorder="1" applyAlignment="1">
      <alignment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4" fillId="35" borderId="120" xfId="0" applyFont="1" applyFill="1" applyBorder="1" applyAlignment="1">
      <alignment horizontal="center"/>
    </xf>
    <xf numFmtId="2" fontId="29" fillId="35" borderId="35" xfId="0" applyNumberFormat="1" applyFont="1" applyFill="1" applyBorder="1" applyAlignment="1">
      <alignment/>
    </xf>
    <xf numFmtId="2" fontId="29" fillId="35" borderId="35" xfId="0" applyNumberFormat="1" applyFont="1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40" borderId="34" xfId="0" applyFill="1" applyBorder="1" applyAlignment="1">
      <alignment/>
    </xf>
    <xf numFmtId="0" fontId="0" fillId="40" borderId="34" xfId="0" applyFont="1" applyFill="1" applyBorder="1" applyAlignment="1">
      <alignment/>
    </xf>
    <xf numFmtId="0" fontId="0" fillId="40" borderId="34" xfId="0" applyFont="1" applyFill="1" applyBorder="1" applyAlignment="1">
      <alignment horizontal="center"/>
    </xf>
    <xf numFmtId="2" fontId="29" fillId="0" borderId="34" xfId="0" applyNumberFormat="1" applyFont="1" applyBorder="1" applyAlignment="1">
      <alignment/>
    </xf>
    <xf numFmtId="0" fontId="0" fillId="37" borderId="121" xfId="0" applyFill="1" applyBorder="1" applyAlignment="1">
      <alignment horizontal="center"/>
    </xf>
    <xf numFmtId="2" fontId="29" fillId="0" borderId="34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0" fontId="0" fillId="37" borderId="14" xfId="0" applyFill="1" applyBorder="1" applyAlignment="1">
      <alignment horizontal="center"/>
    </xf>
    <xf numFmtId="0" fontId="30" fillId="34" borderId="125" xfId="0" applyFont="1" applyFill="1" applyBorder="1" applyAlignment="1">
      <alignment/>
    </xf>
    <xf numFmtId="0" fontId="49" fillId="37" borderId="0" xfId="0" applyFont="1" applyFill="1" applyBorder="1" applyAlignment="1">
      <alignment/>
    </xf>
    <xf numFmtId="0" fontId="0" fillId="0" borderId="0" xfId="0" applyFill="1" applyAlignment="1">
      <alignment/>
    </xf>
    <xf numFmtId="0" fontId="30" fillId="34" borderId="126" xfId="0" applyFont="1" applyFill="1" applyBorder="1" applyAlignment="1">
      <alignment horizontal="center"/>
    </xf>
    <xf numFmtId="0" fontId="30" fillId="34" borderId="127" xfId="0" applyFont="1" applyFill="1" applyBorder="1" applyAlignment="1">
      <alignment horizontal="center"/>
    </xf>
    <xf numFmtId="0" fontId="30" fillId="34" borderId="1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9" xfId="0" applyBorder="1" applyAlignment="1">
      <alignment/>
    </xf>
    <xf numFmtId="0" fontId="0" fillId="0" borderId="123" xfId="0" applyBorder="1" applyAlignment="1">
      <alignment/>
    </xf>
    <xf numFmtId="0" fontId="29" fillId="0" borderId="122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52" fillId="33" borderId="82" xfId="0" applyFont="1" applyFill="1" applyBorder="1" applyAlignment="1" applyProtection="1">
      <alignment horizontal="center"/>
      <protection/>
    </xf>
    <xf numFmtId="0" fontId="9" fillId="33" borderId="83" xfId="0" applyFont="1" applyFill="1" applyBorder="1" applyAlignment="1" applyProtection="1">
      <alignment horizontal="center"/>
      <protection/>
    </xf>
    <xf numFmtId="0" fontId="2" fillId="33" borderId="83" xfId="0" applyFont="1" applyFill="1" applyBorder="1" applyAlignment="1" applyProtection="1">
      <alignment horizontal="center"/>
      <protection/>
    </xf>
    <xf numFmtId="0" fontId="5" fillId="33" borderId="83" xfId="0" applyFont="1" applyFill="1" applyBorder="1" applyAlignment="1" applyProtection="1">
      <alignment horizontal="center"/>
      <protection/>
    </xf>
    <xf numFmtId="0" fontId="56" fillId="33" borderId="83" xfId="0" applyFont="1" applyFill="1" applyBorder="1" applyAlignment="1" applyProtection="1">
      <alignment horizontal="center"/>
      <protection/>
    </xf>
    <xf numFmtId="0" fontId="2" fillId="0" borderId="71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52" fillId="0" borderId="7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30" fillId="35" borderId="130" xfId="0" applyFont="1" applyFill="1" applyBorder="1" applyAlignment="1" applyProtection="1">
      <alignment horizontal="center"/>
      <protection/>
    </xf>
    <xf numFmtId="0" fontId="0" fillId="0" borderId="121" xfId="0" applyBorder="1" applyAlignment="1">
      <alignment/>
    </xf>
    <xf numFmtId="0" fontId="0" fillId="0" borderId="38" xfId="0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2" fillId="35" borderId="74" xfId="0" applyFont="1" applyFill="1" applyBorder="1" applyAlignment="1">
      <alignment/>
    </xf>
    <xf numFmtId="0" fontId="3" fillId="37" borderId="120" xfId="0" applyFont="1" applyFill="1" applyBorder="1" applyAlignment="1">
      <alignment/>
    </xf>
    <xf numFmtId="0" fontId="2" fillId="35" borderId="120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2" fontId="8" fillId="0" borderId="25" xfId="0" applyNumberFormat="1" applyFont="1" applyFill="1" applyBorder="1" applyAlignment="1" applyProtection="1">
      <alignment/>
      <protection/>
    </xf>
    <xf numFmtId="2" fontId="8" fillId="40" borderId="35" xfId="0" applyNumberFormat="1" applyFont="1" applyFill="1" applyBorder="1" applyAlignment="1">
      <alignment horizontal="center"/>
    </xf>
    <xf numFmtId="2" fontId="8" fillId="40" borderId="34" xfId="0" applyNumberFormat="1" applyFont="1" applyFill="1" applyBorder="1" applyAlignment="1">
      <alignment horizontal="center"/>
    </xf>
    <xf numFmtId="0" fontId="29" fillId="34" borderId="15" xfId="0" applyFont="1" applyFill="1" applyBorder="1" applyAlignment="1" applyProtection="1">
      <alignment/>
      <protection/>
    </xf>
    <xf numFmtId="0" fontId="0" fillId="0" borderId="97" xfId="0" applyBorder="1" applyAlignment="1">
      <alignment/>
    </xf>
    <xf numFmtId="0" fontId="0" fillId="0" borderId="97" xfId="0" applyFont="1" applyBorder="1" applyAlignment="1">
      <alignment/>
    </xf>
    <xf numFmtId="2" fontId="8" fillId="40" borderId="35" xfId="0" applyNumberFormat="1" applyFont="1" applyFill="1" applyBorder="1" applyAlignment="1" applyProtection="1">
      <alignment/>
      <protection locked="0"/>
    </xf>
    <xf numFmtId="2" fontId="8" fillId="40" borderId="69" xfId="0" applyNumberFormat="1" applyFont="1" applyFill="1" applyBorder="1" applyAlignment="1" applyProtection="1">
      <alignment/>
      <protection locked="0"/>
    </xf>
    <xf numFmtId="2" fontId="8" fillId="40" borderId="35" xfId="0" applyNumberFormat="1" applyFont="1" applyFill="1" applyBorder="1" applyAlignment="1">
      <alignment/>
    </xf>
    <xf numFmtId="2" fontId="8" fillId="40" borderId="34" xfId="0" applyNumberFormat="1" applyFont="1" applyFill="1" applyBorder="1" applyAlignment="1">
      <alignment/>
    </xf>
    <xf numFmtId="2" fontId="8" fillId="40" borderId="69" xfId="0" applyNumberFormat="1" applyFont="1" applyFill="1" applyBorder="1" applyAlignment="1">
      <alignment horizontal="center"/>
    </xf>
    <xf numFmtId="2" fontId="8" fillId="40" borderId="129" xfId="0" applyNumberFormat="1" applyFont="1" applyFill="1" applyBorder="1" applyAlignment="1">
      <alignment horizontal="center"/>
    </xf>
    <xf numFmtId="2" fontId="0" fillId="37" borderId="25" xfId="0" applyNumberFormat="1" applyFill="1" applyBorder="1" applyAlignment="1">
      <alignment horizontal="center"/>
    </xf>
    <xf numFmtId="2" fontId="8" fillId="40" borderId="37" xfId="0" applyNumberFormat="1" applyFont="1" applyFill="1" applyBorder="1" applyAlignment="1" applyProtection="1">
      <alignment horizontal="center"/>
      <protection locked="0"/>
    </xf>
    <xf numFmtId="0" fontId="0" fillId="33" borderId="121" xfId="0" applyFont="1" applyFill="1" applyBorder="1" applyAlignment="1" applyProtection="1">
      <alignment horizontal="center"/>
      <protection/>
    </xf>
    <xf numFmtId="1" fontId="5" fillId="36" borderId="34" xfId="0" applyNumberFormat="1" applyFont="1" applyFill="1" applyBorder="1" applyAlignment="1" applyProtection="1">
      <alignment horizontal="center"/>
      <protection locked="0"/>
    </xf>
    <xf numFmtId="2" fontId="29" fillId="33" borderId="34" xfId="0" applyNumberFormat="1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left"/>
      <protection/>
    </xf>
    <xf numFmtId="2" fontId="5" fillId="36" borderId="34" xfId="0" applyNumberFormat="1" applyFont="1" applyFill="1" applyBorder="1" applyAlignment="1" applyProtection="1">
      <alignment horizontal="center"/>
      <protection locked="0"/>
    </xf>
    <xf numFmtId="2" fontId="8" fillId="40" borderId="13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9" fillId="33" borderId="132" xfId="0" applyFont="1" applyFill="1" applyBorder="1" applyAlignment="1" applyProtection="1">
      <alignment horizontal="center"/>
      <protection/>
    </xf>
    <xf numFmtId="2" fontId="8" fillId="40" borderId="34" xfId="0" applyNumberFormat="1" applyFont="1" applyFill="1" applyBorder="1" applyAlignment="1" applyProtection="1">
      <alignment horizontal="center"/>
      <protection locked="0"/>
    </xf>
    <xf numFmtId="2" fontId="8" fillId="40" borderId="129" xfId="0" applyNumberFormat="1" applyFont="1" applyFill="1" applyBorder="1" applyAlignment="1" applyProtection="1">
      <alignment horizontal="center"/>
      <protection locked="0"/>
    </xf>
    <xf numFmtId="0" fontId="0" fillId="35" borderId="34" xfId="0" applyFill="1" applyBorder="1" applyAlignment="1">
      <alignment horizontal="center"/>
    </xf>
    <xf numFmtId="2" fontId="15" fillId="33" borderId="25" xfId="0" applyNumberFormat="1" applyFont="1" applyFill="1" applyBorder="1" applyAlignment="1">
      <alignment horizontal="center"/>
    </xf>
    <xf numFmtId="2" fontId="15" fillId="34" borderId="25" xfId="0" applyNumberFormat="1" applyFont="1" applyFill="1" applyBorder="1" applyAlignment="1">
      <alignment horizontal="center"/>
    </xf>
    <xf numFmtId="2" fontId="15" fillId="33" borderId="25" xfId="0" applyNumberFormat="1" applyFont="1" applyFill="1" applyBorder="1" applyAlignment="1">
      <alignment horizontal="center"/>
    </xf>
    <xf numFmtId="2" fontId="15" fillId="34" borderId="34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40" borderId="112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31" xfId="0" applyBorder="1" applyAlignment="1">
      <alignment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24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9" fillId="0" borderId="75" xfId="0" applyFont="1" applyBorder="1" applyAlignment="1">
      <alignment/>
    </xf>
    <xf numFmtId="0" fontId="3" fillId="0" borderId="122" xfId="0" applyFont="1" applyBorder="1" applyAlignment="1">
      <alignment horizontal="center"/>
    </xf>
    <xf numFmtId="2" fontId="15" fillId="33" borderId="24" xfId="0" applyNumberFormat="1" applyFont="1" applyFill="1" applyBorder="1" applyAlignment="1">
      <alignment horizontal="center"/>
    </xf>
    <xf numFmtId="2" fontId="15" fillId="37" borderId="25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0" fillId="34" borderId="25" xfId="0" applyFont="1" applyFill="1" applyBorder="1" applyAlignment="1">
      <alignment horizontal="center"/>
    </xf>
    <xf numFmtId="1" fontId="2" fillId="37" borderId="24" xfId="0" applyNumberFormat="1" applyFont="1" applyFill="1" applyBorder="1" applyAlignment="1">
      <alignment horizontal="center"/>
    </xf>
    <xf numFmtId="1" fontId="2" fillId="37" borderId="25" xfId="0" applyNumberFormat="1" applyFont="1" applyFill="1" applyBorder="1" applyAlignment="1">
      <alignment horizontal="center"/>
    </xf>
    <xf numFmtId="1" fontId="2" fillId="37" borderId="136" xfId="0" applyNumberFormat="1" applyFont="1" applyFill="1" applyBorder="1" applyAlignment="1">
      <alignment horizontal="center"/>
    </xf>
    <xf numFmtId="1" fontId="2" fillId="35" borderId="25" xfId="0" applyNumberFormat="1" applyFont="1" applyFill="1" applyBorder="1" applyAlignment="1">
      <alignment horizontal="center"/>
    </xf>
    <xf numFmtId="1" fontId="2" fillId="35" borderId="136" xfId="0" applyNumberFormat="1" applyFont="1" applyFill="1" applyBorder="1" applyAlignment="1">
      <alignment horizontal="center"/>
    </xf>
    <xf numFmtId="0" fontId="38" fillId="35" borderId="16" xfId="0" applyFont="1" applyFill="1" applyBorder="1" applyAlignment="1">
      <alignment horizontal="center"/>
    </xf>
    <xf numFmtId="0" fontId="31" fillId="35" borderId="17" xfId="0" applyFont="1" applyFill="1" applyBorder="1" applyAlignment="1">
      <alignment horizontal="left"/>
    </xf>
    <xf numFmtId="0" fontId="38" fillId="35" borderId="17" xfId="0" applyFont="1" applyFill="1" applyBorder="1" applyAlignment="1">
      <alignment horizontal="center"/>
    </xf>
    <xf numFmtId="0" fontId="38" fillId="35" borderId="18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2" fontId="34" fillId="35" borderId="24" xfId="0" applyNumberFormat="1" applyFont="1" applyFill="1" applyBorder="1" applyAlignment="1">
      <alignment horizontal="center"/>
    </xf>
    <xf numFmtId="0" fontId="8" fillId="35" borderId="48" xfId="0" applyFont="1" applyFill="1" applyBorder="1" applyAlignment="1">
      <alignment horizontal="center"/>
    </xf>
    <xf numFmtId="2" fontId="0" fillId="37" borderId="24" xfId="0" applyNumberForma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2" fontId="20" fillId="35" borderId="24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0" borderId="43" xfId="0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left"/>
    </xf>
    <xf numFmtId="0" fontId="0" fillId="0" borderId="63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7" borderId="136" xfId="0" applyNumberFormat="1" applyFill="1" applyBorder="1" applyAlignment="1">
      <alignment horizontal="center"/>
    </xf>
    <xf numFmtId="2" fontId="0" fillId="37" borderId="102" xfId="0" applyNumberFormat="1" applyFont="1" applyFill="1" applyBorder="1" applyAlignment="1">
      <alignment horizontal="center"/>
    </xf>
    <xf numFmtId="1" fontId="2" fillId="37" borderId="102" xfId="0" applyNumberFormat="1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2" fontId="0" fillId="37" borderId="14" xfId="0" applyNumberFormat="1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4" borderId="25" xfId="0" applyFont="1" applyFill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0" fontId="0" fillId="35" borderId="137" xfId="0" applyFill="1" applyBorder="1" applyAlignment="1">
      <alignment horizontal="center"/>
    </xf>
    <xf numFmtId="1" fontId="2" fillId="35" borderId="34" xfId="0" applyNumberFormat="1" applyFont="1" applyFill="1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30" fillId="35" borderId="0" xfId="0" applyFont="1" applyFill="1" applyBorder="1" applyAlignment="1">
      <alignment horizontal="center"/>
    </xf>
    <xf numFmtId="0" fontId="30" fillId="35" borderId="14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2" fontId="0" fillId="35" borderId="34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right"/>
    </xf>
    <xf numFmtId="0" fontId="61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4" fillId="0" borderId="10" xfId="45" applyNumberForma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2" fontId="59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29" fillId="33" borderId="138" xfId="0" applyFont="1" applyFill="1" applyBorder="1" applyAlignment="1" applyProtection="1">
      <alignment/>
      <protection/>
    </xf>
    <xf numFmtId="0" fontId="5" fillId="0" borderId="139" xfId="0" applyFont="1" applyBorder="1" applyAlignment="1">
      <alignment horizontal="center"/>
    </xf>
    <xf numFmtId="0" fontId="3" fillId="0" borderId="139" xfId="0" applyFont="1" applyBorder="1" applyAlignment="1">
      <alignment horizontal="center"/>
    </xf>
    <xf numFmtId="0" fontId="5" fillId="33" borderId="75" xfId="0" applyFont="1" applyFill="1" applyBorder="1" applyAlignment="1" applyProtection="1">
      <alignment horizontal="center"/>
      <protection/>
    </xf>
    <xf numFmtId="0" fontId="59" fillId="0" borderId="48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24" xfId="0" applyFont="1" applyBorder="1" applyAlignment="1">
      <alignment horizontal="center" wrapText="1"/>
    </xf>
    <xf numFmtId="0" fontId="59" fillId="0" borderId="24" xfId="0" applyFont="1" applyBorder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2" fontId="59" fillId="0" borderId="24" xfId="0" applyNumberFormat="1" applyFont="1" applyBorder="1" applyAlignment="1">
      <alignment horizontal="center"/>
    </xf>
    <xf numFmtId="0" fontId="58" fillId="35" borderId="24" xfId="0" applyFont="1" applyFill="1" applyBorder="1" applyAlignment="1">
      <alignment horizontal="center" wrapText="1"/>
    </xf>
    <xf numFmtId="49" fontId="59" fillId="0" borderId="0" xfId="0" applyNumberFormat="1" applyFont="1" applyBorder="1" applyAlignment="1">
      <alignment/>
    </xf>
    <xf numFmtId="49" fontId="6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5" fillId="33" borderId="20" xfId="0" applyFont="1" applyFill="1" applyBorder="1" applyAlignment="1" applyProtection="1">
      <alignment horizontal="center"/>
      <protection/>
    </xf>
    <xf numFmtId="2" fontId="29" fillId="34" borderId="11" xfId="0" applyNumberFormat="1" applyFont="1" applyFill="1" applyBorder="1" applyAlignment="1" applyProtection="1">
      <alignment/>
      <protection locked="0"/>
    </xf>
    <xf numFmtId="2" fontId="29" fillId="34" borderId="0" xfId="0" applyNumberFormat="1" applyFont="1" applyFill="1" applyBorder="1" applyAlignment="1" applyProtection="1">
      <alignment/>
      <protection locked="0"/>
    </xf>
    <xf numFmtId="2" fontId="29" fillId="33" borderId="11" xfId="0" applyNumberFormat="1" applyFont="1" applyFill="1" applyBorder="1" applyAlignment="1" applyProtection="1">
      <alignment/>
      <protection locked="0"/>
    </xf>
    <xf numFmtId="2" fontId="29" fillId="33" borderId="0" xfId="0" applyNumberFormat="1" applyFont="1" applyFill="1" applyBorder="1" applyAlignment="1" applyProtection="1">
      <alignment/>
      <protection locked="0"/>
    </xf>
    <xf numFmtId="2" fontId="15" fillId="34" borderId="25" xfId="0" applyNumberFormat="1" applyFont="1" applyFill="1" applyBorder="1" applyAlignment="1" applyProtection="1">
      <alignment horizontal="center"/>
      <protection locked="0"/>
    </xf>
    <xf numFmtId="2" fontId="15" fillId="33" borderId="25" xfId="0" applyNumberFormat="1" applyFont="1" applyFill="1" applyBorder="1" applyAlignment="1" applyProtection="1">
      <alignment horizontal="center"/>
      <protection locked="0"/>
    </xf>
    <xf numFmtId="2" fontId="0" fillId="34" borderId="11" xfId="0" applyNumberFormat="1" applyFont="1" applyFill="1" applyBorder="1" applyAlignment="1" applyProtection="1">
      <alignment horizontal="right"/>
      <protection locked="0"/>
    </xf>
    <xf numFmtId="2" fontId="0" fillId="34" borderId="0" xfId="0" applyNumberFormat="1" applyFont="1" applyFill="1" applyBorder="1" applyAlignment="1" applyProtection="1">
      <alignment horizontal="right"/>
      <protection locked="0"/>
    </xf>
    <xf numFmtId="2" fontId="0" fillId="33" borderId="11" xfId="0" applyNumberFormat="1" applyFont="1" applyFill="1" applyBorder="1" applyAlignment="1" applyProtection="1">
      <alignment horizontal="right"/>
      <protection locked="0"/>
    </xf>
    <xf numFmtId="2" fontId="0" fillId="33" borderId="0" xfId="0" applyNumberFormat="1" applyFont="1" applyFill="1" applyBorder="1" applyAlignment="1" applyProtection="1">
      <alignment horizontal="right"/>
      <protection locked="0"/>
    </xf>
    <xf numFmtId="2" fontId="0" fillId="33" borderId="14" xfId="0" applyNumberFormat="1" applyFont="1" applyFill="1" applyBorder="1" applyAlignment="1" applyProtection="1">
      <alignment horizontal="right"/>
      <protection locked="0"/>
    </xf>
    <xf numFmtId="0" fontId="29" fillId="34" borderId="11" xfId="0" applyFont="1" applyFill="1" applyBorder="1" applyAlignment="1" applyProtection="1">
      <alignment horizontal="left"/>
      <protection locked="0"/>
    </xf>
    <xf numFmtId="0" fontId="29" fillId="34" borderId="14" xfId="0" applyFont="1" applyFill="1" applyBorder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 horizontal="left"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29" fillId="34" borderId="0" xfId="0" applyFont="1" applyFill="1" applyBorder="1" applyAlignment="1" applyProtection="1">
      <alignment/>
      <protection locked="0"/>
    </xf>
    <xf numFmtId="1" fontId="15" fillId="34" borderId="140" xfId="0" applyNumberFormat="1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/>
      <protection locked="0"/>
    </xf>
    <xf numFmtId="1" fontId="15" fillId="33" borderId="140" xfId="0" applyNumberFormat="1" applyFont="1" applyFill="1" applyBorder="1" applyAlignment="1" applyProtection="1">
      <alignment horizontal="center"/>
      <protection locked="0"/>
    </xf>
    <xf numFmtId="1" fontId="15" fillId="34" borderId="141" xfId="0" applyNumberFormat="1" applyFont="1" applyFill="1" applyBorder="1" applyAlignment="1" applyProtection="1">
      <alignment horizontal="center"/>
      <protection locked="0"/>
    </xf>
    <xf numFmtId="0" fontId="0" fillId="37" borderId="25" xfId="0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1" fontId="15" fillId="37" borderId="141" xfId="0" applyNumberFormat="1" applyFont="1" applyFill="1" applyBorder="1" applyAlignment="1" applyProtection="1">
      <alignment horizontal="center"/>
      <protection locked="0"/>
    </xf>
    <xf numFmtId="0" fontId="0" fillId="35" borderId="142" xfId="0" applyFont="1" applyFill="1" applyBorder="1" applyAlignment="1" applyProtection="1">
      <alignment horizontal="center"/>
      <protection locked="0"/>
    </xf>
    <xf numFmtId="0" fontId="0" fillId="35" borderId="143" xfId="0" applyFill="1" applyBorder="1" applyAlignment="1" applyProtection="1">
      <alignment/>
      <protection locked="0"/>
    </xf>
    <xf numFmtId="1" fontId="15" fillId="35" borderId="14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59" fillId="0" borderId="0" xfId="0" applyNumberFormat="1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45" xfId="0" applyFont="1" applyBorder="1" applyAlignment="1">
      <alignment/>
    </xf>
    <xf numFmtId="0" fontId="0" fillId="0" borderId="43" xfId="0" applyBorder="1" applyAlignment="1">
      <alignment horizontal="left"/>
    </xf>
    <xf numFmtId="0" fontId="0" fillId="0" borderId="146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62" xfId="0" applyFont="1" applyFill="1" applyBorder="1" applyAlignment="1">
      <alignment horizontal="left"/>
    </xf>
    <xf numFmtId="0" fontId="0" fillId="0" borderId="146" xfId="0" applyFont="1" applyBorder="1" applyAlignment="1">
      <alignment/>
    </xf>
    <xf numFmtId="0" fontId="0" fillId="0" borderId="147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3" fillId="34" borderId="74" xfId="0" applyFont="1" applyFill="1" applyBorder="1" applyAlignment="1" applyProtection="1">
      <alignment horizontal="center"/>
      <protection/>
    </xf>
    <xf numFmtId="0" fontId="2" fillId="33" borderId="122" xfId="0" applyFont="1" applyFill="1" applyBorder="1" applyAlignment="1" applyProtection="1">
      <alignment horizontal="center"/>
      <protection/>
    </xf>
    <xf numFmtId="0" fontId="5" fillId="34" borderId="74" xfId="0" applyFont="1" applyFill="1" applyBorder="1" applyAlignment="1" applyProtection="1">
      <alignment horizontal="center"/>
      <protection/>
    </xf>
    <xf numFmtId="0" fontId="29" fillId="33" borderId="37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center"/>
      <protection/>
    </xf>
    <xf numFmtId="2" fontId="29" fillId="33" borderId="37" xfId="0" applyNumberFormat="1" applyFont="1" applyFill="1" applyBorder="1" applyAlignment="1" applyProtection="1">
      <alignment/>
      <protection/>
    </xf>
    <xf numFmtId="0" fontId="29" fillId="33" borderId="145" xfId="0" applyFont="1" applyFill="1" applyBorder="1" applyAlignment="1" applyProtection="1">
      <alignment horizontal="center"/>
      <protection/>
    </xf>
    <xf numFmtId="0" fontId="0" fillId="33" borderId="145" xfId="0" applyFont="1" applyFill="1" applyBorder="1" applyAlignment="1" applyProtection="1">
      <alignment horizontal="center"/>
      <protection/>
    </xf>
    <xf numFmtId="0" fontId="0" fillId="33" borderId="145" xfId="0" applyFont="1" applyFill="1" applyBorder="1" applyAlignment="1" applyProtection="1">
      <alignment horizontal="left"/>
      <protection/>
    </xf>
    <xf numFmtId="0" fontId="0" fillId="33" borderId="149" xfId="0" applyFont="1" applyFill="1" applyBorder="1" applyAlignment="1" applyProtection="1">
      <alignment horizontal="center"/>
      <protection/>
    </xf>
    <xf numFmtId="2" fontId="5" fillId="36" borderId="145" xfId="0" applyNumberFormat="1" applyFont="1" applyFill="1" applyBorder="1" applyAlignment="1" applyProtection="1">
      <alignment horizontal="center"/>
      <protection locked="0"/>
    </xf>
    <xf numFmtId="1" fontId="5" fillId="36" borderId="145" xfId="0" applyNumberFormat="1" applyFont="1" applyFill="1" applyBorder="1" applyAlignment="1" applyProtection="1">
      <alignment horizontal="center"/>
      <protection locked="0"/>
    </xf>
    <xf numFmtId="2" fontId="29" fillId="33" borderId="145" xfId="0" applyNumberFormat="1" applyFont="1" applyFill="1" applyBorder="1" applyAlignment="1" applyProtection="1">
      <alignment/>
      <protection/>
    </xf>
    <xf numFmtId="0" fontId="0" fillId="0" borderId="145" xfId="0" applyBorder="1" applyAlignment="1">
      <alignment/>
    </xf>
    <xf numFmtId="0" fontId="3" fillId="34" borderId="120" xfId="0" applyFont="1" applyFill="1" applyBorder="1" applyAlignment="1" applyProtection="1">
      <alignment horizontal="center"/>
      <protection/>
    </xf>
    <xf numFmtId="0" fontId="2" fillId="33" borderId="120" xfId="0" applyFont="1" applyFill="1" applyBorder="1" applyAlignment="1" applyProtection="1">
      <alignment horizontal="center"/>
      <protection/>
    </xf>
    <xf numFmtId="0" fontId="5" fillId="34" borderId="120" xfId="0" applyFont="1" applyFill="1" applyBorder="1" applyAlignment="1" applyProtection="1">
      <alignment horizontal="center"/>
      <protection/>
    </xf>
    <xf numFmtId="0" fontId="52" fillId="33" borderId="150" xfId="0" applyFont="1" applyFill="1" applyBorder="1" applyAlignment="1" applyProtection="1">
      <alignment horizontal="center"/>
      <protection/>
    </xf>
    <xf numFmtId="0" fontId="52" fillId="33" borderId="74" xfId="0" applyFont="1" applyFill="1" applyBorder="1" applyAlignment="1" applyProtection="1">
      <alignment horizontal="center"/>
      <protection/>
    </xf>
    <xf numFmtId="0" fontId="29" fillId="34" borderId="146" xfId="0" applyFont="1" applyFill="1" applyBorder="1" applyAlignment="1" applyProtection="1">
      <alignment horizontal="center"/>
      <protection/>
    </xf>
    <xf numFmtId="0" fontId="0" fillId="34" borderId="146" xfId="0" applyFont="1" applyFill="1" applyBorder="1" applyAlignment="1" applyProtection="1">
      <alignment horizontal="center"/>
      <protection/>
    </xf>
    <xf numFmtId="0" fontId="0" fillId="34" borderId="146" xfId="0" applyFont="1" applyFill="1" applyBorder="1" applyAlignment="1" applyProtection="1">
      <alignment horizontal="left"/>
      <protection/>
    </xf>
    <xf numFmtId="0" fontId="0" fillId="34" borderId="151" xfId="0" applyFont="1" applyFill="1" applyBorder="1" applyAlignment="1" applyProtection="1">
      <alignment horizontal="center"/>
      <protection/>
    </xf>
    <xf numFmtId="0" fontId="4" fillId="34" borderId="152" xfId="0" applyFont="1" applyFill="1" applyBorder="1" applyAlignment="1" applyProtection="1">
      <alignment horizontal="center"/>
      <protection/>
    </xf>
    <xf numFmtId="2" fontId="5" fillId="36" borderId="146" xfId="0" applyNumberFormat="1" applyFont="1" applyFill="1" applyBorder="1" applyAlignment="1" applyProtection="1">
      <alignment horizontal="center"/>
      <protection locked="0"/>
    </xf>
    <xf numFmtId="1" fontId="5" fillId="36" borderId="146" xfId="0" applyNumberFormat="1" applyFont="1" applyFill="1" applyBorder="1" applyAlignment="1" applyProtection="1">
      <alignment horizontal="center"/>
      <protection locked="0"/>
    </xf>
    <xf numFmtId="0" fontId="0" fillId="35" borderId="146" xfId="0" applyFill="1" applyBorder="1" applyAlignment="1">
      <alignment/>
    </xf>
    <xf numFmtId="2" fontId="29" fillId="34" borderId="146" xfId="0" applyNumberFormat="1" applyFont="1" applyFill="1" applyBorder="1" applyAlignment="1" applyProtection="1">
      <alignment/>
      <protection/>
    </xf>
    <xf numFmtId="0" fontId="4" fillId="33" borderId="75" xfId="0" applyFont="1" applyFill="1" applyBorder="1" applyAlignment="1" applyProtection="1">
      <alignment horizontal="center"/>
      <protection/>
    </xf>
    <xf numFmtId="0" fontId="29" fillId="34" borderId="39" xfId="0" applyFont="1" applyFill="1" applyBorder="1" applyAlignment="1" applyProtection="1">
      <alignment horizontal="center"/>
      <protection/>
    </xf>
    <xf numFmtId="0" fontId="0" fillId="34" borderId="39" xfId="0" applyFont="1" applyFill="1" applyBorder="1" applyAlignment="1" applyProtection="1">
      <alignment horizontal="center"/>
      <protection/>
    </xf>
    <xf numFmtId="0" fontId="0" fillId="34" borderId="39" xfId="0" applyFont="1" applyFill="1" applyBorder="1" applyAlignment="1" applyProtection="1">
      <alignment horizontal="left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4" fillId="34" borderId="75" xfId="0" applyFont="1" applyFill="1" applyBorder="1" applyAlignment="1" applyProtection="1">
      <alignment horizontal="center"/>
      <protection/>
    </xf>
    <xf numFmtId="0" fontId="0" fillId="35" borderId="39" xfId="0" applyFill="1" applyBorder="1" applyAlignment="1">
      <alignment/>
    </xf>
    <xf numFmtId="2" fontId="29" fillId="34" borderId="39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49" fillId="35" borderId="0" xfId="0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0" fontId="29" fillId="33" borderId="133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0" fontId="0" fillId="0" borderId="63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0" fillId="34" borderId="153" xfId="0" applyFont="1" applyFill="1" applyBorder="1" applyAlignment="1">
      <alignment horizontal="center"/>
    </xf>
    <xf numFmtId="1" fontId="15" fillId="37" borderId="14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44" fillId="0" borderId="10" xfId="45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33" borderId="20" xfId="0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34" borderId="14" xfId="0" applyFont="1" applyFill="1" applyBorder="1" applyAlignment="1">
      <alignment horizontal="center"/>
    </xf>
    <xf numFmtId="0" fontId="29" fillId="34" borderId="154" xfId="0" applyFont="1" applyFill="1" applyBorder="1" applyAlignment="1" applyProtection="1">
      <alignment horizontal="center"/>
      <protection/>
    </xf>
    <xf numFmtId="0" fontId="0" fillId="34" borderId="154" xfId="0" applyFont="1" applyFill="1" applyBorder="1" applyAlignment="1" applyProtection="1">
      <alignment horizontal="center"/>
      <protection/>
    </xf>
    <xf numFmtId="0" fontId="0" fillId="34" borderId="154" xfId="0" applyFont="1" applyFill="1" applyBorder="1" applyAlignment="1" applyProtection="1">
      <alignment horizontal="left"/>
      <protection/>
    </xf>
    <xf numFmtId="0" fontId="0" fillId="34" borderId="101" xfId="0" applyFont="1" applyFill="1" applyBorder="1" applyAlignment="1" applyProtection="1">
      <alignment horizontal="center"/>
      <protection/>
    </xf>
    <xf numFmtId="2" fontId="5" fillId="36" borderId="154" xfId="0" applyNumberFormat="1" applyFont="1" applyFill="1" applyBorder="1" applyAlignment="1" applyProtection="1">
      <alignment horizontal="center"/>
      <protection locked="0"/>
    </xf>
    <xf numFmtId="1" fontId="5" fillId="36" borderId="154" xfId="0" applyNumberFormat="1" applyFont="1" applyFill="1" applyBorder="1" applyAlignment="1" applyProtection="1">
      <alignment horizontal="center"/>
      <protection locked="0"/>
    </xf>
    <xf numFmtId="0" fontId="0" fillId="35" borderId="154" xfId="0" applyFill="1" applyBorder="1" applyAlignment="1">
      <alignment/>
    </xf>
    <xf numFmtId="2" fontId="29" fillId="34" borderId="154" xfId="0" applyNumberFormat="1" applyFont="1" applyFill="1" applyBorder="1" applyAlignment="1" applyProtection="1">
      <alignment/>
      <protection/>
    </xf>
    <xf numFmtId="0" fontId="2" fillId="34" borderId="155" xfId="0" applyFont="1" applyFill="1" applyBorder="1" applyAlignment="1" applyProtection="1">
      <alignment horizontal="center"/>
      <protection/>
    </xf>
    <xf numFmtId="2" fontId="8" fillId="40" borderId="154" xfId="0" applyNumberFormat="1" applyFont="1" applyFill="1" applyBorder="1" applyAlignment="1" applyProtection="1">
      <alignment horizontal="center"/>
      <protection locked="0"/>
    </xf>
    <xf numFmtId="0" fontId="30" fillId="34" borderId="0" xfId="0" applyFont="1" applyFill="1" applyBorder="1" applyAlignment="1" applyProtection="1">
      <alignment horizontal="left"/>
      <protection/>
    </xf>
    <xf numFmtId="0" fontId="30" fillId="34" borderId="14" xfId="0" applyFont="1" applyFill="1" applyBorder="1" applyAlignment="1" applyProtection="1">
      <alignment horizontal="center"/>
      <protection/>
    </xf>
    <xf numFmtId="0" fontId="30" fillId="34" borderId="13" xfId="0" applyFont="1" applyFill="1" applyBorder="1" applyAlignment="1" applyProtection="1">
      <alignment horizontal="left"/>
      <protection/>
    </xf>
    <xf numFmtId="0" fontId="30" fillId="34" borderId="103" xfId="0" applyFont="1" applyFill="1" applyBorder="1" applyAlignment="1" applyProtection="1">
      <alignment horizontal="center"/>
      <protection/>
    </xf>
    <xf numFmtId="0" fontId="29" fillId="34" borderId="2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52" fillId="34" borderId="18" xfId="0" applyFont="1" applyFill="1" applyBorder="1" applyAlignment="1" applyProtection="1">
      <alignment horizontal="center"/>
      <protection/>
    </xf>
    <xf numFmtId="2" fontId="5" fillId="36" borderId="24" xfId="0" applyNumberFormat="1" applyFont="1" applyFill="1" applyBorder="1" applyAlignment="1" applyProtection="1">
      <alignment horizontal="center"/>
      <protection locked="0"/>
    </xf>
    <xf numFmtId="1" fontId="5" fillId="36" borderId="24" xfId="0" applyNumberFormat="1" applyFont="1" applyFill="1" applyBorder="1" applyAlignment="1" applyProtection="1">
      <alignment horizontal="center"/>
      <protection locked="0"/>
    </xf>
    <xf numFmtId="2" fontId="29" fillId="34" borderId="24" xfId="0" applyNumberFormat="1" applyFont="1" applyFill="1" applyBorder="1" applyAlignment="1" applyProtection="1">
      <alignment/>
      <protection/>
    </xf>
    <xf numFmtId="2" fontId="8" fillId="40" borderId="24" xfId="0" applyNumberFormat="1" applyFont="1" applyFill="1" applyBorder="1" applyAlignment="1" applyProtection="1">
      <alignment horizontal="center"/>
      <protection locked="0"/>
    </xf>
    <xf numFmtId="0" fontId="29" fillId="33" borderId="154" xfId="0" applyFont="1" applyFill="1" applyBorder="1" applyAlignment="1" applyProtection="1">
      <alignment horizontal="center"/>
      <protection/>
    </xf>
    <xf numFmtId="0" fontId="0" fillId="33" borderId="154" xfId="0" applyFont="1" applyFill="1" applyBorder="1" applyAlignment="1" applyProtection="1">
      <alignment horizontal="center"/>
      <protection/>
    </xf>
    <xf numFmtId="0" fontId="0" fillId="33" borderId="154" xfId="0" applyFont="1" applyFill="1" applyBorder="1" applyAlignment="1" applyProtection="1">
      <alignment horizontal="left"/>
      <protection/>
    </xf>
    <xf numFmtId="0" fontId="0" fillId="33" borderId="101" xfId="0" applyFont="1" applyFill="1" applyBorder="1" applyAlignment="1" applyProtection="1">
      <alignment horizontal="center"/>
      <protection/>
    </xf>
    <xf numFmtId="0" fontId="3" fillId="33" borderId="155" xfId="0" applyFont="1" applyFill="1" applyBorder="1" applyAlignment="1" applyProtection="1">
      <alignment horizontal="center"/>
      <protection/>
    </xf>
    <xf numFmtId="0" fontId="0" fillId="0" borderId="154" xfId="0" applyFont="1" applyBorder="1" applyAlignment="1">
      <alignment/>
    </xf>
    <xf numFmtId="2" fontId="29" fillId="33" borderId="154" xfId="0" applyNumberFormat="1" applyFont="1" applyFill="1" applyBorder="1" applyAlignment="1" applyProtection="1">
      <alignment/>
      <protection/>
    </xf>
    <xf numFmtId="2" fontId="0" fillId="33" borderId="154" xfId="0" applyNumberFormat="1" applyFont="1" applyFill="1" applyBorder="1" applyAlignment="1" applyProtection="1">
      <alignment/>
      <protection/>
    </xf>
    <xf numFmtId="0" fontId="0" fillId="0" borderId="154" xfId="0" applyBorder="1" applyAlignment="1">
      <alignment/>
    </xf>
    <xf numFmtId="2" fontId="8" fillId="40" borderId="156" xfId="0" applyNumberFormat="1" applyFont="1" applyFill="1" applyBorder="1" applyAlignment="1" applyProtection="1">
      <alignment horizontal="center"/>
      <protection locked="0"/>
    </xf>
    <xf numFmtId="0" fontId="29" fillId="34" borderId="25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/>
      <protection/>
    </xf>
    <xf numFmtId="2" fontId="5" fillId="36" borderId="25" xfId="0" applyNumberFormat="1" applyFont="1" applyFill="1" applyBorder="1" applyAlignment="1" applyProtection="1">
      <alignment horizontal="center"/>
      <protection locked="0"/>
    </xf>
    <xf numFmtId="1" fontId="5" fillId="36" borderId="25" xfId="0" applyNumberFormat="1" applyFont="1" applyFill="1" applyBorder="1" applyAlignment="1" applyProtection="1">
      <alignment horizontal="center"/>
      <protection locked="0"/>
    </xf>
    <xf numFmtId="2" fontId="29" fillId="34" borderId="25" xfId="0" applyNumberFormat="1" applyFont="1" applyFill="1" applyBorder="1" applyAlignment="1" applyProtection="1">
      <alignment/>
      <protection/>
    </xf>
    <xf numFmtId="0" fontId="0" fillId="33" borderId="72" xfId="0" applyFont="1" applyFill="1" applyBorder="1" applyAlignment="1" applyProtection="1">
      <alignment horizontal="center"/>
      <protection/>
    </xf>
    <xf numFmtId="0" fontId="52" fillId="34" borderId="14" xfId="0" applyFont="1" applyFill="1" applyBorder="1" applyAlignment="1" applyProtection="1">
      <alignment horizontal="center"/>
      <protection/>
    </xf>
    <xf numFmtId="2" fontId="5" fillId="36" borderId="155" xfId="0" applyNumberFormat="1" applyFont="1" applyFill="1" applyBorder="1" applyAlignment="1" applyProtection="1">
      <alignment horizontal="center"/>
      <protection locked="0"/>
    </xf>
    <xf numFmtId="0" fontId="29" fillId="34" borderId="154" xfId="0" applyFont="1" applyFill="1" applyBorder="1" applyAlignment="1" applyProtection="1">
      <alignment horizontal="left"/>
      <protection/>
    </xf>
    <xf numFmtId="2" fontId="8" fillId="40" borderId="157" xfId="0" applyNumberFormat="1" applyFont="1" applyFill="1" applyBorder="1" applyAlignment="1" applyProtection="1">
      <alignment horizontal="center"/>
      <protection locked="0"/>
    </xf>
    <xf numFmtId="0" fontId="29" fillId="33" borderId="154" xfId="0" applyFont="1" applyFill="1" applyBorder="1" applyAlignment="1" applyProtection="1">
      <alignment horizontal="left"/>
      <protection/>
    </xf>
    <xf numFmtId="0" fontId="29" fillId="34" borderId="25" xfId="0" applyFont="1" applyFill="1" applyBorder="1" applyAlignment="1" applyProtection="1">
      <alignment horizontal="left"/>
      <protection/>
    </xf>
    <xf numFmtId="0" fontId="30" fillId="34" borderId="33" xfId="0" applyFont="1" applyFill="1" applyBorder="1" applyAlignment="1" applyProtection="1">
      <alignment horizontal="left"/>
      <protection/>
    </xf>
    <xf numFmtId="2" fontId="5" fillId="41" borderId="154" xfId="0" applyNumberFormat="1" applyFont="1" applyFill="1" applyBorder="1" applyAlignment="1" applyProtection="1">
      <alignment horizontal="center"/>
      <protection locked="0"/>
    </xf>
    <xf numFmtId="2" fontId="5" fillId="41" borderId="155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57" xfId="0" applyBorder="1" applyAlignment="1">
      <alignment/>
    </xf>
    <xf numFmtId="0" fontId="0" fillId="0" borderId="154" xfId="0" applyBorder="1" applyAlignment="1">
      <alignment horizontal="center"/>
    </xf>
    <xf numFmtId="0" fontId="0" fillId="0" borderId="154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3" fillId="0" borderId="155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29" fillId="0" borderId="72" xfId="0" applyFont="1" applyBorder="1" applyAlignment="1">
      <alignment horizontal="center"/>
    </xf>
    <xf numFmtId="0" fontId="29" fillId="0" borderId="72" xfId="0" applyFont="1" applyBorder="1" applyAlignment="1">
      <alignment/>
    </xf>
    <xf numFmtId="0" fontId="0" fillId="0" borderId="156" xfId="0" applyBorder="1" applyAlignment="1">
      <alignment/>
    </xf>
    <xf numFmtId="0" fontId="2" fillId="0" borderId="155" xfId="0" applyFont="1" applyBorder="1" applyAlignment="1">
      <alignment horizontal="center"/>
    </xf>
    <xf numFmtId="0" fontId="29" fillId="0" borderId="154" xfId="0" applyFont="1" applyBorder="1" applyAlignment="1">
      <alignment horizontal="center"/>
    </xf>
    <xf numFmtId="0" fontId="5" fillId="0" borderId="155" xfId="0" applyFont="1" applyBorder="1" applyAlignment="1">
      <alignment horizontal="center"/>
    </xf>
    <xf numFmtId="0" fontId="29" fillId="0" borderId="155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0" fillId="0" borderId="158" xfId="0" applyBorder="1" applyAlignment="1">
      <alignment/>
    </xf>
    <xf numFmtId="0" fontId="29" fillId="0" borderId="72" xfId="0" applyFont="1" applyBorder="1" applyAlignment="1">
      <alignment horizontal="center"/>
    </xf>
    <xf numFmtId="0" fontId="29" fillId="0" borderId="72" xfId="0" applyFont="1" applyBorder="1" applyAlignment="1">
      <alignment/>
    </xf>
    <xf numFmtId="0" fontId="5" fillId="0" borderId="155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23" xfId="0" applyFont="1" applyBorder="1" applyAlignment="1">
      <alignment horizontal="center"/>
    </xf>
    <xf numFmtId="0" fontId="0" fillId="0" borderId="155" xfId="0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29" fillId="0" borderId="0" xfId="0" applyFont="1" applyBorder="1" applyAlignment="1">
      <alignment/>
    </xf>
    <xf numFmtId="0" fontId="4" fillId="0" borderId="155" xfId="0" applyFont="1" applyBorder="1" applyAlignment="1">
      <alignment horizontal="center"/>
    </xf>
    <xf numFmtId="0" fontId="0" fillId="37" borderId="11" xfId="0" applyFill="1" applyBorder="1" applyAlignment="1" applyProtection="1">
      <alignment horizontal="left"/>
      <protection locked="0"/>
    </xf>
    <xf numFmtId="0" fontId="0" fillId="37" borderId="14" xfId="0" applyFill="1" applyBorder="1" applyAlignment="1" applyProtection="1">
      <alignment/>
      <protection locked="0"/>
    </xf>
    <xf numFmtId="2" fontId="0" fillId="37" borderId="11" xfId="0" applyNumberFormat="1" applyFont="1" applyFill="1" applyBorder="1" applyAlignment="1" applyProtection="1">
      <alignment/>
      <protection locked="0"/>
    </xf>
    <xf numFmtId="2" fontId="0" fillId="37" borderId="0" xfId="0" applyNumberFormat="1" applyFont="1" applyFill="1" applyBorder="1" applyAlignment="1" applyProtection="1">
      <alignment/>
      <protection locked="0"/>
    </xf>
    <xf numFmtId="2" fontId="15" fillId="37" borderId="25" xfId="0" applyNumberFormat="1" applyFont="1" applyFill="1" applyBorder="1" applyAlignment="1" applyProtection="1">
      <alignment horizontal="center"/>
      <protection locked="0"/>
    </xf>
    <xf numFmtId="0" fontId="0" fillId="37" borderId="159" xfId="0" applyFont="1" applyFill="1" applyBorder="1" applyAlignment="1">
      <alignment horizontal="center"/>
    </xf>
    <xf numFmtId="0" fontId="0" fillId="0" borderId="160" xfId="0" applyFont="1" applyFill="1" applyBorder="1" applyAlignment="1">
      <alignment horizontal="center"/>
    </xf>
    <xf numFmtId="0" fontId="0" fillId="0" borderId="160" xfId="0" applyFont="1" applyFill="1" applyBorder="1" applyAlignment="1">
      <alignment horizontal="left"/>
    </xf>
    <xf numFmtId="0" fontId="0" fillId="0" borderId="160" xfId="0" applyBorder="1" applyAlignment="1">
      <alignment horizontal="center"/>
    </xf>
    <xf numFmtId="0" fontId="0" fillId="0" borderId="160" xfId="0" applyFont="1" applyBorder="1" applyAlignment="1">
      <alignment horizontal="center"/>
    </xf>
    <xf numFmtId="0" fontId="2" fillId="0" borderId="160" xfId="0" applyFont="1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2" fillId="0" borderId="161" xfId="0" applyFont="1" applyBorder="1" applyAlignment="1">
      <alignment horizontal="center"/>
    </xf>
    <xf numFmtId="0" fontId="0" fillId="0" borderId="160" xfId="0" applyFont="1" applyFill="1" applyBorder="1" applyAlignment="1">
      <alignment/>
    </xf>
    <xf numFmtId="0" fontId="0" fillId="0" borderId="160" xfId="0" applyFont="1" applyBorder="1" applyAlignment="1">
      <alignment/>
    </xf>
    <xf numFmtId="0" fontId="35" fillId="0" borderId="160" xfId="0" applyFont="1" applyBorder="1" applyAlignment="1">
      <alignment horizontal="center"/>
    </xf>
    <xf numFmtId="0" fontId="55" fillId="0" borderId="161" xfId="0" applyFont="1" applyBorder="1" applyAlignment="1">
      <alignment horizontal="center"/>
    </xf>
    <xf numFmtId="0" fontId="29" fillId="34" borderId="24" xfId="0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72" xfId="0" applyFont="1" applyFill="1" applyBorder="1" applyAlignment="1" applyProtection="1">
      <alignment horizontal="center"/>
      <protection/>
    </xf>
    <xf numFmtId="6" fontId="59" fillId="0" borderId="0" xfId="0" applyNumberFormat="1" applyFont="1" applyAlignment="1">
      <alignment/>
    </xf>
    <xf numFmtId="0" fontId="58" fillId="35" borderId="10" xfId="0" applyFont="1" applyFill="1" applyBorder="1" applyAlignment="1">
      <alignment horizontal="center" wrapText="1"/>
    </xf>
    <xf numFmtId="2" fontId="59" fillId="0" borderId="18" xfId="0" applyNumberFormat="1" applyFont="1" applyBorder="1" applyAlignment="1">
      <alignment horizontal="center"/>
    </xf>
    <xf numFmtId="2" fontId="59" fillId="0" borderId="113" xfId="0" applyNumberFormat="1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" fillId="34" borderId="25" xfId="0" applyFont="1" applyFill="1" applyBorder="1" applyAlignment="1" applyProtection="1">
      <alignment horizontal="left"/>
      <protection/>
    </xf>
    <xf numFmtId="0" fontId="65" fillId="34" borderId="25" xfId="0" applyFont="1" applyFill="1" applyBorder="1" applyAlignment="1" applyProtection="1">
      <alignment horizontal="left"/>
      <protection/>
    </xf>
    <xf numFmtId="0" fontId="7" fillId="33" borderId="154" xfId="0" applyFont="1" applyFill="1" applyBorder="1" applyAlignment="1" applyProtection="1">
      <alignment horizontal="left"/>
      <protection/>
    </xf>
    <xf numFmtId="0" fontId="42" fillId="34" borderId="154" xfId="0" applyFont="1" applyFill="1" applyBorder="1" applyAlignment="1" applyProtection="1">
      <alignment horizontal="left"/>
      <protection/>
    </xf>
    <xf numFmtId="0" fontId="3" fillId="33" borderId="155" xfId="0" applyFont="1" applyFill="1" applyBorder="1" applyAlignment="1" applyProtection="1">
      <alignment/>
      <protection/>
    </xf>
    <xf numFmtId="0" fontId="51" fillId="34" borderId="25" xfId="0" applyFont="1" applyFill="1" applyBorder="1" applyAlignment="1" applyProtection="1">
      <alignment horizontal="left"/>
      <protection/>
    </xf>
    <xf numFmtId="0" fontId="52" fillId="34" borderId="14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 horizontal="left"/>
      <protection/>
    </xf>
    <xf numFmtId="0" fontId="0" fillId="33" borderId="73" xfId="0" applyFont="1" applyFill="1" applyBorder="1" applyAlignment="1" applyProtection="1">
      <alignment horizontal="center"/>
      <protection/>
    </xf>
    <xf numFmtId="2" fontId="5" fillId="36" borderId="162" xfId="0" applyNumberFormat="1" applyFont="1" applyFill="1" applyBorder="1" applyAlignment="1" applyProtection="1">
      <alignment horizontal="center"/>
      <protection/>
    </xf>
    <xf numFmtId="1" fontId="5" fillId="36" borderId="160" xfId="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0" fillId="42" borderId="48" xfId="0" applyFont="1" applyFill="1" applyBorder="1" applyAlignment="1" applyProtection="1">
      <alignment horizontal="center"/>
      <protection/>
    </xf>
    <xf numFmtId="0" fontId="0" fillId="42" borderId="15" xfId="0" applyFont="1" applyFill="1" applyBorder="1" applyAlignment="1" applyProtection="1">
      <alignment horizontal="left"/>
      <protection/>
    </xf>
    <xf numFmtId="0" fontId="29" fillId="42" borderId="15" xfId="0" applyFont="1" applyFill="1" applyBorder="1" applyAlignment="1" applyProtection="1">
      <alignment horizontal="center"/>
      <protection/>
    </xf>
    <xf numFmtId="2" fontId="5" fillId="42" borderId="121" xfId="0" applyNumberFormat="1" applyFont="1" applyFill="1" applyBorder="1" applyAlignment="1" applyProtection="1">
      <alignment horizontal="center"/>
      <protection/>
    </xf>
    <xf numFmtId="1" fontId="5" fillId="42" borderId="34" xfId="0" applyNumberFormat="1" applyFont="1" applyFill="1" applyBorder="1" applyAlignment="1" applyProtection="1">
      <alignment horizontal="center"/>
      <protection/>
    </xf>
    <xf numFmtId="0" fontId="0" fillId="43" borderId="34" xfId="0" applyFill="1" applyBorder="1" applyAlignment="1">
      <alignment/>
    </xf>
    <xf numFmtId="2" fontId="8" fillId="43" borderId="34" xfId="0" applyNumberFormat="1" applyFont="1" applyFill="1" applyBorder="1" applyAlignment="1" applyProtection="1">
      <alignment/>
      <protection/>
    </xf>
    <xf numFmtId="0" fontId="29" fillId="42" borderId="121" xfId="0" applyFont="1" applyFill="1" applyBorder="1" applyAlignment="1" applyProtection="1">
      <alignment horizontal="center"/>
      <protection/>
    </xf>
    <xf numFmtId="0" fontId="29" fillId="42" borderId="15" xfId="0" applyFont="1" applyFill="1" applyBorder="1" applyAlignment="1" applyProtection="1">
      <alignment/>
      <protection/>
    </xf>
    <xf numFmtId="2" fontId="8" fillId="42" borderId="21" xfId="0" applyNumberFormat="1" applyFont="1" applyFill="1" applyBorder="1" applyAlignment="1" applyProtection="1">
      <alignment/>
      <protection/>
    </xf>
    <xf numFmtId="0" fontId="0" fillId="37" borderId="27" xfId="0" applyFill="1" applyBorder="1" applyAlignment="1">
      <alignment/>
    </xf>
    <xf numFmtId="0" fontId="0" fillId="37" borderId="21" xfId="0" applyFill="1" applyBorder="1" applyAlignment="1">
      <alignment/>
    </xf>
    <xf numFmtId="0" fontId="0" fillId="44" borderId="20" xfId="0" applyFont="1" applyFill="1" applyBorder="1" applyAlignment="1" applyProtection="1">
      <alignment horizontal="center"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0" fillId="36" borderId="34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left"/>
      <protection/>
    </xf>
    <xf numFmtId="0" fontId="29" fillId="34" borderId="15" xfId="0" applyFont="1" applyFill="1" applyBorder="1" applyAlignment="1" applyProtection="1">
      <alignment horizontal="center"/>
      <protection/>
    </xf>
    <xf numFmtId="2" fontId="5" fillId="36" borderId="163" xfId="0" applyNumberFormat="1" applyFont="1" applyFill="1" applyBorder="1" applyAlignment="1" applyProtection="1">
      <alignment horizontal="center"/>
      <protection/>
    </xf>
    <xf numFmtId="1" fontId="5" fillId="36" borderId="62" xfId="0" applyNumberFormat="1" applyFont="1" applyFill="1" applyBorder="1" applyAlignment="1" applyProtection="1">
      <alignment horizontal="center"/>
      <protection/>
    </xf>
    <xf numFmtId="0" fontId="0" fillId="35" borderId="34" xfId="0" applyFill="1" applyBorder="1" applyAlignment="1">
      <alignment/>
    </xf>
    <xf numFmtId="2" fontId="8" fillId="34" borderId="34" xfId="0" applyNumberFormat="1" applyFont="1" applyFill="1" applyBorder="1" applyAlignment="1" applyProtection="1">
      <alignment/>
      <protection/>
    </xf>
    <xf numFmtId="0" fontId="29" fillId="34" borderId="121" xfId="0" applyFont="1" applyFill="1" applyBorder="1" applyAlignment="1" applyProtection="1">
      <alignment horizontal="center"/>
      <protection/>
    </xf>
    <xf numFmtId="2" fontId="8" fillId="34" borderId="21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0" fillId="0" borderId="1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9" fillId="33" borderId="160" xfId="0" applyFont="1" applyFill="1" applyBorder="1" applyAlignment="1" applyProtection="1">
      <alignment horizontal="left"/>
      <protection/>
    </xf>
    <xf numFmtId="0" fontId="29" fillId="42" borderId="34" xfId="0" applyFont="1" applyFill="1" applyBorder="1" applyAlignment="1" applyProtection="1">
      <alignment horizontal="left"/>
      <protection/>
    </xf>
    <xf numFmtId="0" fontId="29" fillId="33" borderId="62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1" fontId="20" fillId="0" borderId="15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>
      <alignment horizontal="right"/>
    </xf>
    <xf numFmtId="0" fontId="0" fillId="0" borderId="165" xfId="0" applyFont="1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8" xfId="0" applyFont="1" applyBorder="1" applyAlignment="1">
      <alignment horizontal="center"/>
    </xf>
    <xf numFmtId="0" fontId="0" fillId="0" borderId="16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2" fillId="0" borderId="170" xfId="0" applyNumberFormat="1" applyFont="1" applyBorder="1" applyAlignment="1">
      <alignment horizontal="right"/>
    </xf>
    <xf numFmtId="2" fontId="2" fillId="0" borderId="171" xfId="0" applyNumberFormat="1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2" fillId="0" borderId="170" xfId="0" applyFont="1" applyBorder="1" applyAlignment="1">
      <alignment horizontal="center"/>
    </xf>
    <xf numFmtId="0" fontId="2" fillId="0" borderId="171" xfId="0" applyFont="1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69" xfId="0" applyBorder="1" applyAlignment="1">
      <alignment horizontal="center"/>
    </xf>
    <xf numFmtId="2" fontId="2" fillId="0" borderId="173" xfId="0" applyNumberFormat="1" applyFont="1" applyBorder="1" applyAlignment="1">
      <alignment horizontal="right"/>
    </xf>
    <xf numFmtId="0" fontId="2" fillId="0" borderId="173" xfId="0" applyFont="1" applyBorder="1" applyAlignment="1">
      <alignment horizontal="center"/>
    </xf>
    <xf numFmtId="0" fontId="0" fillId="45" borderId="169" xfId="0" applyFont="1" applyFill="1" applyBorder="1" applyAlignment="1">
      <alignment horizontal="center"/>
    </xf>
    <xf numFmtId="0" fontId="0" fillId="45" borderId="165" xfId="0" applyFont="1" applyFill="1" applyBorder="1" applyAlignment="1">
      <alignment horizontal="center"/>
    </xf>
    <xf numFmtId="0" fontId="0" fillId="45" borderId="168" xfId="0" applyFont="1" applyFill="1" applyBorder="1" applyAlignment="1">
      <alignment horizontal="center"/>
    </xf>
    <xf numFmtId="0" fontId="0" fillId="34" borderId="71" xfId="0" applyFont="1" applyFill="1" applyBorder="1" applyAlignment="1" applyProtection="1">
      <alignment horizontal="center"/>
      <protection/>
    </xf>
    <xf numFmtId="2" fontId="0" fillId="37" borderId="0" xfId="0" applyNumberFormat="1" applyFill="1" applyBorder="1" applyAlignment="1">
      <alignment horizontal="center"/>
    </xf>
    <xf numFmtId="1" fontId="2" fillId="0" borderId="13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62" xfId="0" applyBorder="1" applyAlignment="1">
      <alignment horizontal="center"/>
    </xf>
    <xf numFmtId="0" fontId="0" fillId="46" borderId="174" xfId="0" applyFont="1" applyFill="1" applyBorder="1" applyAlignment="1">
      <alignment/>
    </xf>
    <xf numFmtId="0" fontId="0" fillId="46" borderId="175" xfId="0" applyFont="1" applyFill="1" applyBorder="1" applyAlignment="1">
      <alignment horizontal="center"/>
    </xf>
    <xf numFmtId="0" fontId="0" fillId="46" borderId="175" xfId="0" applyFill="1" applyBorder="1" applyAlignment="1">
      <alignment horizontal="center"/>
    </xf>
    <xf numFmtId="0" fontId="2" fillId="46" borderId="176" xfId="0" applyFont="1" applyFill="1" applyBorder="1" applyAlignment="1">
      <alignment horizontal="center"/>
    </xf>
    <xf numFmtId="0" fontId="0" fillId="46" borderId="177" xfId="0" applyFont="1" applyFill="1" applyBorder="1" applyAlignment="1">
      <alignment horizontal="center"/>
    </xf>
    <xf numFmtId="0" fontId="0" fillId="46" borderId="174" xfId="0" applyFont="1" applyFill="1" applyBorder="1" applyAlignment="1">
      <alignment horizontal="center"/>
    </xf>
    <xf numFmtId="0" fontId="0" fillId="47" borderId="178" xfId="0" applyFill="1" applyBorder="1" applyAlignment="1">
      <alignment horizontal="center"/>
    </xf>
    <xf numFmtId="0" fontId="0" fillId="48" borderId="178" xfId="0" applyFill="1" applyBorder="1" applyAlignment="1">
      <alignment horizontal="center"/>
    </xf>
    <xf numFmtId="0" fontId="1" fillId="48" borderId="179" xfId="0" applyFont="1" applyFill="1" applyBorder="1" applyAlignment="1">
      <alignment horizontal="center"/>
    </xf>
    <xf numFmtId="0" fontId="0" fillId="48" borderId="179" xfId="0" applyFill="1" applyBorder="1" applyAlignment="1">
      <alignment horizontal="center"/>
    </xf>
    <xf numFmtId="0" fontId="0" fillId="47" borderId="179" xfId="0" applyFill="1" applyBorder="1" applyAlignment="1">
      <alignment horizontal="center"/>
    </xf>
    <xf numFmtId="0" fontId="1" fillId="47" borderId="179" xfId="0" applyFont="1" applyFill="1" applyBorder="1" applyAlignment="1">
      <alignment horizontal="center"/>
    </xf>
    <xf numFmtId="0" fontId="0" fillId="49" borderId="179" xfId="0" applyFill="1" applyBorder="1" applyAlignment="1">
      <alignment horizontal="center"/>
    </xf>
    <xf numFmtId="0" fontId="1" fillId="49" borderId="179" xfId="0" applyFont="1" applyFill="1" applyBorder="1" applyAlignment="1">
      <alignment horizontal="center"/>
    </xf>
    <xf numFmtId="0" fontId="0" fillId="50" borderId="179" xfId="0" applyFill="1" applyBorder="1" applyAlignment="1">
      <alignment horizontal="center"/>
    </xf>
    <xf numFmtId="0" fontId="1" fillId="50" borderId="179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40" fillId="33" borderId="39" xfId="0" applyFont="1" applyFill="1" applyBorder="1" applyAlignment="1" applyProtection="1">
      <alignment horizontal="left"/>
      <protection/>
    </xf>
    <xf numFmtId="0" fontId="52" fillId="0" borderId="146" xfId="0" applyFont="1" applyBorder="1" applyAlignment="1">
      <alignment horizontal="center"/>
    </xf>
    <xf numFmtId="0" fontId="5" fillId="0" borderId="145" xfId="0" applyFont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69" fillId="0" borderId="48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0" fontId="70" fillId="0" borderId="48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1" fontId="70" fillId="0" borderId="10" xfId="0" applyNumberFormat="1" applyFont="1" applyBorder="1" applyAlignment="1">
      <alignment horizontal="center"/>
    </xf>
    <xf numFmtId="0" fontId="71" fillId="0" borderId="48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34" borderId="0" xfId="0" applyFill="1" applyBorder="1" applyAlignment="1" applyProtection="1">
      <alignment horizontal="left"/>
      <protection/>
    </xf>
    <xf numFmtId="2" fontId="8" fillId="33" borderId="39" xfId="0" applyNumberFormat="1" applyFont="1" applyFill="1" applyBorder="1" applyAlignment="1" applyProtection="1">
      <alignment/>
      <protection/>
    </xf>
    <xf numFmtId="2" fontId="8" fillId="33" borderId="154" xfId="0" applyNumberFormat="1" applyFont="1" applyFill="1" applyBorder="1" applyAlignment="1" applyProtection="1">
      <alignment/>
      <protection/>
    </xf>
    <xf numFmtId="2" fontId="8" fillId="34" borderId="154" xfId="0" applyNumberFormat="1" applyFont="1" applyFill="1" applyBorder="1" applyAlignment="1" applyProtection="1">
      <alignment/>
      <protection/>
    </xf>
    <xf numFmtId="2" fontId="8" fillId="34" borderId="35" xfId="0" applyNumberFormat="1" applyFont="1" applyFill="1" applyBorder="1" applyAlignment="1" applyProtection="1">
      <alignment/>
      <protection/>
    </xf>
    <xf numFmtId="2" fontId="8" fillId="33" borderId="34" xfId="0" applyNumberFormat="1" applyFont="1" applyFill="1" applyBorder="1" applyAlignment="1" applyProtection="1">
      <alignment/>
      <protection/>
    </xf>
    <xf numFmtId="2" fontId="29" fillId="37" borderId="14" xfId="0" applyNumberFormat="1" applyFont="1" applyFill="1" applyBorder="1" applyAlignment="1">
      <alignment/>
    </xf>
    <xf numFmtId="2" fontId="0" fillId="37" borderId="14" xfId="0" applyNumberFormat="1" applyFont="1" applyFill="1" applyBorder="1" applyAlignment="1">
      <alignment/>
    </xf>
    <xf numFmtId="1" fontId="2" fillId="0" borderId="66" xfId="0" applyNumberFormat="1" applyFont="1" applyBorder="1" applyAlignment="1">
      <alignment horizontal="center"/>
    </xf>
    <xf numFmtId="1" fontId="2" fillId="0" borderId="67" xfId="0" applyNumberFormat="1" applyFont="1" applyBorder="1" applyAlignment="1">
      <alignment horizontal="center"/>
    </xf>
    <xf numFmtId="2" fontId="0" fillId="35" borderId="11" xfId="0" applyNumberFormat="1" applyFont="1" applyFill="1" applyBorder="1" applyAlignment="1" applyProtection="1">
      <alignment/>
      <protection locked="0"/>
    </xf>
    <xf numFmtId="2" fontId="0" fillId="35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11" fillId="33" borderId="0" xfId="0" applyFont="1" applyFill="1" applyBorder="1" applyAlignment="1">
      <alignment horizontal="left"/>
    </xf>
    <xf numFmtId="1" fontId="2" fillId="0" borderId="136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0" fillId="37" borderId="34" xfId="0" applyFill="1" applyBorder="1" applyAlignment="1">
      <alignment horizontal="center"/>
    </xf>
    <xf numFmtId="0" fontId="29" fillId="33" borderId="121" xfId="0" applyFont="1" applyFill="1" applyBorder="1" applyAlignment="1" applyProtection="1">
      <alignment horizontal="left"/>
      <protection locked="0"/>
    </xf>
    <xf numFmtId="0" fontId="29" fillId="33" borderId="20" xfId="0" applyFont="1" applyFill="1" applyBorder="1" applyAlignment="1" applyProtection="1">
      <alignment horizontal="left"/>
      <protection locked="0"/>
    </xf>
    <xf numFmtId="0" fontId="29" fillId="33" borderId="15" xfId="0" applyFont="1" applyFill="1" applyBorder="1" applyAlignment="1">
      <alignment horizontal="left"/>
    </xf>
    <xf numFmtId="2" fontId="29" fillId="33" borderId="121" xfId="0" applyNumberFormat="1" applyFont="1" applyFill="1" applyBorder="1" applyAlignment="1" applyProtection="1">
      <alignment/>
      <protection locked="0"/>
    </xf>
    <xf numFmtId="2" fontId="29" fillId="33" borderId="15" xfId="0" applyNumberFormat="1" applyFont="1" applyFill="1" applyBorder="1" applyAlignment="1" applyProtection="1">
      <alignment/>
      <protection locked="0"/>
    </xf>
    <xf numFmtId="2" fontId="29" fillId="33" borderId="20" xfId="0" applyNumberFormat="1" applyFont="1" applyFill="1" applyBorder="1" applyAlignment="1">
      <alignment/>
    </xf>
    <xf numFmtId="2" fontId="0" fillId="33" borderId="121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15" fillId="33" borderId="34" xfId="0" applyNumberFormat="1" applyFont="1" applyFill="1" applyBorder="1" applyAlignment="1" applyProtection="1">
      <alignment horizontal="center"/>
      <protection locked="0"/>
    </xf>
    <xf numFmtId="2" fontId="0" fillId="33" borderId="121" xfId="0" applyNumberFormat="1" applyFont="1" applyFill="1" applyBorder="1" applyAlignment="1" applyProtection="1">
      <alignment horizontal="right"/>
      <protection locked="0"/>
    </xf>
    <xf numFmtId="2" fontId="0" fillId="33" borderId="15" xfId="0" applyNumberFormat="1" applyFont="1" applyFill="1" applyBorder="1" applyAlignment="1" applyProtection="1">
      <alignment horizontal="right"/>
      <protection locked="0"/>
    </xf>
    <xf numFmtId="2" fontId="0" fillId="33" borderId="20" xfId="0" applyNumberFormat="1" applyFont="1" applyFill="1" applyBorder="1" applyAlignment="1" applyProtection="1">
      <alignment horizontal="right"/>
      <protection locked="0"/>
    </xf>
    <xf numFmtId="2" fontId="15" fillId="33" borderId="34" xfId="0" applyNumberFormat="1" applyFont="1" applyFill="1" applyBorder="1" applyAlignment="1">
      <alignment horizontal="center"/>
    </xf>
    <xf numFmtId="1" fontId="2" fillId="37" borderId="34" xfId="0" applyNumberFormat="1" applyFont="1" applyFill="1" applyBorder="1" applyAlignment="1">
      <alignment horizontal="center"/>
    </xf>
    <xf numFmtId="1" fontId="2" fillId="37" borderId="180" xfId="0" applyNumberFormat="1" applyFont="1" applyFill="1" applyBorder="1" applyAlignment="1">
      <alignment horizontal="center"/>
    </xf>
    <xf numFmtId="0" fontId="30" fillId="37" borderId="0" xfId="0" applyFont="1" applyFill="1" applyBorder="1" applyAlignment="1" applyProtection="1">
      <alignment horizontal="center"/>
      <protection locked="0"/>
    </xf>
    <xf numFmtId="49" fontId="59" fillId="0" borderId="48" xfId="0" applyNumberFormat="1" applyFont="1" applyBorder="1" applyAlignment="1">
      <alignment horizontal="center"/>
    </xf>
    <xf numFmtId="2" fontId="59" fillId="0" borderId="48" xfId="0" applyNumberFormat="1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" fillId="35" borderId="181" xfId="0" applyNumberFormat="1" applyFont="1" applyFill="1" applyBorder="1" applyAlignment="1">
      <alignment horizontal="center"/>
    </xf>
    <xf numFmtId="0" fontId="5" fillId="0" borderId="163" xfId="0" applyFont="1" applyBorder="1" applyAlignment="1">
      <alignment horizontal="center"/>
    </xf>
    <xf numFmtId="0" fontId="0" fillId="0" borderId="63" xfId="0" applyBorder="1" applyAlignment="1">
      <alignment horizontal="left"/>
    </xf>
    <xf numFmtId="2" fontId="8" fillId="40" borderId="25" xfId="0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/>
    </xf>
    <xf numFmtId="0" fontId="29" fillId="33" borderId="34" xfId="0" applyFont="1" applyFill="1" applyBorder="1" applyAlignment="1" applyProtection="1">
      <alignment horizontal="left"/>
      <protection/>
    </xf>
    <xf numFmtId="0" fontId="29" fillId="34" borderId="35" xfId="0" applyFont="1" applyFill="1" applyBorder="1" applyAlignment="1" applyProtection="1">
      <alignment horizontal="left"/>
      <protection/>
    </xf>
    <xf numFmtId="2" fontId="8" fillId="40" borderId="182" xfId="0" applyNumberFormat="1" applyFont="1" applyFill="1" applyBorder="1" applyAlignment="1" applyProtection="1">
      <alignment horizontal="center"/>
      <protection locked="0"/>
    </xf>
    <xf numFmtId="2" fontId="5" fillId="41" borderId="35" xfId="0" applyNumberFormat="1" applyFont="1" applyFill="1" applyBorder="1" applyAlignment="1" applyProtection="1">
      <alignment horizontal="center"/>
      <protection locked="0"/>
    </xf>
    <xf numFmtId="0" fontId="51" fillId="33" borderId="34" xfId="0" applyFont="1" applyFill="1" applyBorder="1" applyAlignment="1" applyProtection="1">
      <alignment horizontal="left"/>
      <protection/>
    </xf>
    <xf numFmtId="2" fontId="5" fillId="36" borderId="20" xfId="0" applyNumberFormat="1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/>
      <protection locked="0"/>
    </xf>
    <xf numFmtId="2" fontId="15" fillId="35" borderId="25" xfId="0" applyNumberFormat="1" applyFont="1" applyFill="1" applyBorder="1" applyAlignment="1" applyProtection="1">
      <alignment horizontal="center"/>
      <protection locked="0"/>
    </xf>
    <xf numFmtId="2" fontId="0" fillId="37" borderId="136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 applyProtection="1">
      <alignment horizontal="right"/>
      <protection locked="0"/>
    </xf>
    <xf numFmtId="2" fontId="0" fillId="34" borderId="0" xfId="0" applyNumberFormat="1" applyFont="1" applyFill="1" applyBorder="1" applyAlignment="1" applyProtection="1">
      <alignment horizontal="right"/>
      <protection locked="0"/>
    </xf>
    <xf numFmtId="49" fontId="59" fillId="0" borderId="0" xfId="0" applyNumberFormat="1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0" fontId="59" fillId="0" borderId="48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0" fillId="37" borderId="25" xfId="0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1" fontId="15" fillId="33" borderId="183" xfId="0" applyNumberFormat="1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1" fontId="0" fillId="0" borderId="60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" fontId="0" fillId="0" borderId="160" xfId="0" applyNumberFormat="1" applyFont="1" applyFill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60" xfId="0" applyNumberFormat="1" applyFont="1" applyBorder="1" applyAlignment="1">
      <alignment horizontal="center"/>
    </xf>
    <xf numFmtId="1" fontId="0" fillId="0" borderId="160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 horizontal="center"/>
    </xf>
    <xf numFmtId="0" fontId="42" fillId="33" borderId="45" xfId="0" applyFont="1" applyFill="1" applyBorder="1" applyAlignment="1" applyProtection="1">
      <alignment horizontal="left"/>
      <protection/>
    </xf>
    <xf numFmtId="0" fontId="20" fillId="33" borderId="43" xfId="0" applyFont="1" applyFill="1" applyBorder="1" applyAlignment="1" applyProtection="1">
      <alignment horizontal="left"/>
      <protection/>
    </xf>
    <xf numFmtId="0" fontId="65" fillId="33" borderId="43" xfId="0" applyFont="1" applyFill="1" applyBorder="1" applyAlignment="1" applyProtection="1">
      <alignment horizontal="left"/>
      <protection/>
    </xf>
    <xf numFmtId="0" fontId="29" fillId="33" borderId="16" xfId="0" applyFont="1" applyFill="1" applyBorder="1" applyAlignment="1" applyProtection="1">
      <alignment horizontal="left"/>
      <protection locked="0"/>
    </xf>
    <xf numFmtId="0" fontId="29" fillId="33" borderId="18" xfId="0" applyFont="1" applyFill="1" applyBorder="1" applyAlignment="1" applyProtection="1">
      <alignment horizontal="left"/>
      <protection locked="0"/>
    </xf>
    <xf numFmtId="0" fontId="29" fillId="33" borderId="17" xfId="0" applyFont="1" applyFill="1" applyBorder="1" applyAlignment="1">
      <alignment horizontal="left"/>
    </xf>
    <xf numFmtId="2" fontId="29" fillId="33" borderId="16" xfId="0" applyNumberFormat="1" applyFont="1" applyFill="1" applyBorder="1" applyAlignment="1" applyProtection="1">
      <alignment/>
      <protection locked="0"/>
    </xf>
    <xf numFmtId="2" fontId="29" fillId="33" borderId="17" xfId="0" applyNumberFormat="1" applyFont="1" applyFill="1" applyBorder="1" applyAlignment="1" applyProtection="1">
      <alignment/>
      <protection locked="0"/>
    </xf>
    <xf numFmtId="2" fontId="29" fillId="33" borderId="18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15" fillId="33" borderId="24" xfId="0" applyNumberFormat="1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right"/>
      <protection locked="0"/>
    </xf>
    <xf numFmtId="2" fontId="0" fillId="33" borderId="17" xfId="0" applyNumberFormat="1" applyFont="1" applyFill="1" applyBorder="1" applyAlignment="1" applyProtection="1">
      <alignment horizontal="right"/>
      <protection locked="0"/>
    </xf>
    <xf numFmtId="1" fontId="2" fillId="37" borderId="184" xfId="0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29" fillId="34" borderId="20" xfId="0" applyNumberFormat="1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2" fontId="0" fillId="34" borderId="121" xfId="0" applyNumberFormat="1" applyFont="1" applyFill="1" applyBorder="1" applyAlignment="1" applyProtection="1">
      <alignment horizontal="right"/>
      <protection locked="0"/>
    </xf>
    <xf numFmtId="2" fontId="0" fillId="34" borderId="15" xfId="0" applyNumberFormat="1" applyFont="1" applyFill="1" applyBorder="1" applyAlignment="1" applyProtection="1">
      <alignment horizontal="right"/>
      <protection locked="0"/>
    </xf>
    <xf numFmtId="0" fontId="10" fillId="33" borderId="45" xfId="0" applyFont="1" applyFill="1" applyBorder="1" applyAlignment="1" applyProtection="1">
      <alignment horizontal="left"/>
      <protection/>
    </xf>
    <xf numFmtId="0" fontId="0" fillId="35" borderId="121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/>
      <protection locked="0"/>
    </xf>
    <xf numFmtId="0" fontId="49" fillId="35" borderId="15" xfId="0" applyFont="1" applyFill="1" applyBorder="1" applyAlignment="1">
      <alignment/>
    </xf>
    <xf numFmtId="2" fontId="0" fillId="35" borderId="121" xfId="0" applyNumberFormat="1" applyFont="1" applyFill="1" applyBorder="1" applyAlignment="1" applyProtection="1">
      <alignment/>
      <protection locked="0"/>
    </xf>
    <xf numFmtId="2" fontId="0" fillId="35" borderId="15" xfId="0" applyNumberFormat="1" applyFont="1" applyFill="1" applyBorder="1" applyAlignment="1" applyProtection="1">
      <alignment/>
      <protection locked="0"/>
    </xf>
    <xf numFmtId="2" fontId="0" fillId="35" borderId="121" xfId="0" applyNumberFormat="1" applyFont="1" applyFill="1" applyBorder="1" applyAlignment="1">
      <alignment/>
    </xf>
    <xf numFmtId="2" fontId="0" fillId="35" borderId="15" xfId="0" applyNumberFormat="1" applyFont="1" applyFill="1" applyBorder="1" applyAlignment="1">
      <alignment/>
    </xf>
    <xf numFmtId="2" fontId="15" fillId="35" borderId="34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center"/>
      <protection locked="0"/>
    </xf>
    <xf numFmtId="0" fontId="58" fillId="35" borderId="10" xfId="0" applyFont="1" applyFill="1" applyBorder="1" applyAlignment="1">
      <alignment horizontal="center" wrapText="1"/>
    </xf>
    <xf numFmtId="0" fontId="58" fillId="35" borderId="24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29" fillId="34" borderId="11" xfId="0" applyFont="1" applyFill="1" applyBorder="1" applyAlignment="1">
      <alignment horizontal="left"/>
    </xf>
    <xf numFmtId="0" fontId="29" fillId="34" borderId="14" xfId="0" applyFont="1" applyFill="1" applyBorder="1" applyAlignment="1">
      <alignment horizontal="left"/>
    </xf>
    <xf numFmtId="2" fontId="29" fillId="34" borderId="11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15" fillId="34" borderId="25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right"/>
    </xf>
    <xf numFmtId="2" fontId="0" fillId="34" borderId="0" xfId="0" applyNumberFormat="1" applyFont="1" applyFill="1" applyBorder="1" applyAlignment="1">
      <alignment horizontal="right"/>
    </xf>
    <xf numFmtId="2" fontId="0" fillId="35" borderId="136" xfId="0" applyNumberFormat="1" applyFont="1" applyFill="1" applyBorder="1" applyAlignment="1">
      <alignment horizontal="center"/>
    </xf>
    <xf numFmtId="0" fontId="30" fillId="34" borderId="0" xfId="0" applyFont="1" applyFill="1" applyBorder="1" applyAlignment="1" applyProtection="1">
      <alignment horizontal="center"/>
      <protection locked="0"/>
    </xf>
    <xf numFmtId="2" fontId="29" fillId="35" borderId="14" xfId="0" applyNumberFormat="1" applyFont="1" applyFill="1" applyBorder="1" applyAlignment="1">
      <alignment/>
    </xf>
    <xf numFmtId="2" fontId="0" fillId="35" borderId="14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25.emf" /><Relationship Id="rId3" Type="http://schemas.openxmlformats.org/officeDocument/2006/relationships/image" Target="../media/image23.emf" /><Relationship Id="rId4" Type="http://schemas.openxmlformats.org/officeDocument/2006/relationships/image" Target="../media/image6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0.emf" /><Relationship Id="rId3" Type="http://schemas.openxmlformats.org/officeDocument/2006/relationships/image" Target="../media/image46.emf" /><Relationship Id="rId4" Type="http://schemas.openxmlformats.org/officeDocument/2006/relationships/image" Target="../media/image6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59.emf" /><Relationship Id="rId3" Type="http://schemas.openxmlformats.org/officeDocument/2006/relationships/image" Target="../media/image55.emf" /><Relationship Id="rId4" Type="http://schemas.openxmlformats.org/officeDocument/2006/relationships/image" Target="../media/image27.emf" /><Relationship Id="rId5" Type="http://schemas.openxmlformats.org/officeDocument/2006/relationships/image" Target="../media/image34.emf" /><Relationship Id="rId6" Type="http://schemas.openxmlformats.org/officeDocument/2006/relationships/image" Target="../media/image52.emf" /><Relationship Id="rId7" Type="http://schemas.openxmlformats.org/officeDocument/2006/relationships/image" Target="../media/image37.emf" /><Relationship Id="rId8" Type="http://schemas.openxmlformats.org/officeDocument/2006/relationships/image" Target="../media/image3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35.emf" /><Relationship Id="rId3" Type="http://schemas.openxmlformats.org/officeDocument/2006/relationships/image" Target="../media/image4.emf" /><Relationship Id="rId4" Type="http://schemas.openxmlformats.org/officeDocument/2006/relationships/image" Target="../media/image32.emf" /><Relationship Id="rId5" Type="http://schemas.openxmlformats.org/officeDocument/2006/relationships/image" Target="../media/image36.emf" /><Relationship Id="rId6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0.emf" /><Relationship Id="rId3" Type="http://schemas.openxmlformats.org/officeDocument/2006/relationships/image" Target="../media/image33.emf" /><Relationship Id="rId4" Type="http://schemas.openxmlformats.org/officeDocument/2006/relationships/image" Target="../media/image21.emf" /><Relationship Id="rId5" Type="http://schemas.openxmlformats.org/officeDocument/2006/relationships/image" Target="../media/image42.emf" /><Relationship Id="rId6" Type="http://schemas.openxmlformats.org/officeDocument/2006/relationships/image" Target="../media/image57.emf" /><Relationship Id="rId7" Type="http://schemas.openxmlformats.org/officeDocument/2006/relationships/image" Target="../media/image7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9.emf" /><Relationship Id="rId3" Type="http://schemas.openxmlformats.org/officeDocument/2006/relationships/image" Target="../media/image38.emf" /><Relationship Id="rId4" Type="http://schemas.openxmlformats.org/officeDocument/2006/relationships/image" Target="../media/image50.emf" /><Relationship Id="rId5" Type="http://schemas.openxmlformats.org/officeDocument/2006/relationships/image" Target="../media/image80.emf" /><Relationship Id="rId6" Type="http://schemas.openxmlformats.org/officeDocument/2006/relationships/image" Target="../media/image62.emf" /><Relationship Id="rId7" Type="http://schemas.openxmlformats.org/officeDocument/2006/relationships/image" Target="../media/image4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21.emf" /><Relationship Id="rId3" Type="http://schemas.openxmlformats.org/officeDocument/2006/relationships/image" Target="../media/image31.emf" /><Relationship Id="rId4" Type="http://schemas.openxmlformats.org/officeDocument/2006/relationships/image" Target="../media/image26.emf" /><Relationship Id="rId5" Type="http://schemas.openxmlformats.org/officeDocument/2006/relationships/image" Target="../media/image61.emf" /><Relationship Id="rId6" Type="http://schemas.openxmlformats.org/officeDocument/2006/relationships/image" Target="../media/image74.emf" /><Relationship Id="rId7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4.emf" /><Relationship Id="rId2" Type="http://schemas.openxmlformats.org/officeDocument/2006/relationships/image" Target="../media/image21.emf" /><Relationship Id="rId3" Type="http://schemas.openxmlformats.org/officeDocument/2006/relationships/image" Target="../media/image83.emf" /><Relationship Id="rId4" Type="http://schemas.openxmlformats.org/officeDocument/2006/relationships/image" Target="../media/image45.emf" /><Relationship Id="rId5" Type="http://schemas.openxmlformats.org/officeDocument/2006/relationships/image" Target="../media/image66.emf" /><Relationship Id="rId6" Type="http://schemas.openxmlformats.org/officeDocument/2006/relationships/image" Target="../media/image28.emf" /><Relationship Id="rId7" Type="http://schemas.openxmlformats.org/officeDocument/2006/relationships/image" Target="../media/image8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21.emf" /><Relationship Id="rId3" Type="http://schemas.openxmlformats.org/officeDocument/2006/relationships/image" Target="../media/image76.emf" /><Relationship Id="rId4" Type="http://schemas.openxmlformats.org/officeDocument/2006/relationships/image" Target="../media/image51.emf" /><Relationship Id="rId5" Type="http://schemas.openxmlformats.org/officeDocument/2006/relationships/image" Target="../media/image22.emf" /><Relationship Id="rId6" Type="http://schemas.openxmlformats.org/officeDocument/2006/relationships/image" Target="../media/image79.emf" /><Relationship Id="rId7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5.emf" /><Relationship Id="rId2" Type="http://schemas.openxmlformats.org/officeDocument/2006/relationships/image" Target="../media/image58.emf" /><Relationship Id="rId3" Type="http://schemas.openxmlformats.org/officeDocument/2006/relationships/image" Target="../media/image43.emf" /><Relationship Id="rId4" Type="http://schemas.openxmlformats.org/officeDocument/2006/relationships/image" Target="../media/image6.emf" /><Relationship Id="rId5" Type="http://schemas.openxmlformats.org/officeDocument/2006/relationships/image" Target="../media/image15.emf" /><Relationship Id="rId6" Type="http://schemas.openxmlformats.org/officeDocument/2006/relationships/image" Target="../media/image40.emf" /><Relationship Id="rId7" Type="http://schemas.openxmlformats.org/officeDocument/2006/relationships/image" Target="../media/image77.emf" /><Relationship Id="rId8" Type="http://schemas.openxmlformats.org/officeDocument/2006/relationships/image" Target="../media/image14.emf" /><Relationship Id="rId9" Type="http://schemas.openxmlformats.org/officeDocument/2006/relationships/image" Target="../media/image7.emf" /><Relationship Id="rId10" Type="http://schemas.openxmlformats.org/officeDocument/2006/relationships/image" Target="../media/image3.emf" /><Relationship Id="rId11" Type="http://schemas.openxmlformats.org/officeDocument/2006/relationships/image" Target="../media/image78.emf" /><Relationship Id="rId12" Type="http://schemas.openxmlformats.org/officeDocument/2006/relationships/image" Target="../media/image73.emf" /><Relationship Id="rId13" Type="http://schemas.openxmlformats.org/officeDocument/2006/relationships/image" Target="../media/image53.emf" /><Relationship Id="rId14" Type="http://schemas.openxmlformats.org/officeDocument/2006/relationships/image" Target="../media/image69.emf" /><Relationship Id="rId15" Type="http://schemas.openxmlformats.org/officeDocument/2006/relationships/image" Target="../media/image10.emf" /><Relationship Id="rId16" Type="http://schemas.openxmlformats.org/officeDocument/2006/relationships/image" Target="../media/image1.emf" /><Relationship Id="rId17" Type="http://schemas.openxmlformats.org/officeDocument/2006/relationships/image" Target="../media/image44.emf" /><Relationship Id="rId18" Type="http://schemas.openxmlformats.org/officeDocument/2006/relationships/image" Target="../media/image20.emf" /><Relationship Id="rId19" Type="http://schemas.openxmlformats.org/officeDocument/2006/relationships/image" Target="../media/image49.emf" /><Relationship Id="rId20" Type="http://schemas.openxmlformats.org/officeDocument/2006/relationships/image" Target="../media/image64.emf" /><Relationship Id="rId21" Type="http://schemas.openxmlformats.org/officeDocument/2006/relationships/image" Target="../media/image12.emf" /><Relationship Id="rId22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17</xdr:row>
      <xdr:rowOff>95250</xdr:rowOff>
    </xdr:from>
    <xdr:to>
      <xdr:col>7</xdr:col>
      <xdr:colOff>762000</xdr:colOff>
      <xdr:row>19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00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20</xdr:row>
      <xdr:rowOff>28575</xdr:rowOff>
    </xdr:from>
    <xdr:to>
      <xdr:col>7</xdr:col>
      <xdr:colOff>752475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3276600"/>
          <a:ext cx="1781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22</xdr:row>
      <xdr:rowOff>142875</xdr:rowOff>
    </xdr:from>
    <xdr:to>
      <xdr:col>7</xdr:col>
      <xdr:colOff>742950</xdr:colOff>
      <xdr:row>24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3714750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1438275</xdr:colOff>
      <xdr:row>10</xdr:row>
      <xdr:rowOff>28575</xdr:rowOff>
    </xdr:from>
    <xdr:to>
      <xdr:col>8</xdr:col>
      <xdr:colOff>647700</xdr:colOff>
      <xdr:row>11</xdr:row>
      <xdr:rowOff>114300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1657350"/>
          <a:ext cx="1847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228600</xdr:rowOff>
    </xdr:from>
    <xdr:to>
      <xdr:col>2</xdr:col>
      <xdr:colOff>1800225</xdr:colOff>
      <xdr:row>1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43</xdr:row>
      <xdr:rowOff>0</xdr:rowOff>
    </xdr:from>
    <xdr:to>
      <xdr:col>18</xdr:col>
      <xdr:colOff>142875</xdr:colOff>
      <xdr:row>45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6057900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12</xdr:col>
      <xdr:colOff>400050</xdr:colOff>
      <xdr:row>13</xdr:row>
      <xdr:rowOff>57150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343025"/>
          <a:ext cx="2647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</xdr:row>
      <xdr:rowOff>38100</xdr:rowOff>
    </xdr:from>
    <xdr:to>
      <xdr:col>12</xdr:col>
      <xdr:colOff>342900</xdr:colOff>
      <xdr:row>10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581150"/>
          <a:ext cx="2457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10</xdr:row>
      <xdr:rowOff>76200</xdr:rowOff>
    </xdr:from>
    <xdr:to>
      <xdr:col>7</xdr:col>
      <xdr:colOff>152400</xdr:colOff>
      <xdr:row>12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0193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809625</xdr:colOff>
      <xdr:row>10</xdr:row>
      <xdr:rowOff>28575</xdr:rowOff>
    </xdr:from>
    <xdr:to>
      <xdr:col>11</xdr:col>
      <xdr:colOff>171450</xdr:colOff>
      <xdr:row>12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971675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57150</xdr:rowOff>
    </xdr:from>
    <xdr:to>
      <xdr:col>9</xdr:col>
      <xdr:colOff>723900</xdr:colOff>
      <xdr:row>5</xdr:row>
      <xdr:rowOff>57150</xdr:rowOff>
    </xdr:to>
    <xdr:pic>
      <xdr:nvPicPr>
        <xdr:cNvPr id="1" name="Picture 1" descr="logo ff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</xdr:row>
      <xdr:rowOff>0</xdr:rowOff>
    </xdr:from>
    <xdr:to>
      <xdr:col>9</xdr:col>
      <xdr:colOff>333375</xdr:colOff>
      <xdr:row>5</xdr:row>
      <xdr:rowOff>142875</xdr:rowOff>
    </xdr:to>
    <xdr:pic>
      <xdr:nvPicPr>
        <xdr:cNvPr id="1" name="Picture 3" descr="logo ff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6667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7</xdr:row>
      <xdr:rowOff>19050</xdr:rowOff>
    </xdr:from>
    <xdr:to>
      <xdr:col>7</xdr:col>
      <xdr:colOff>123825</xdr:colOff>
      <xdr:row>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525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6</xdr:row>
      <xdr:rowOff>9525</xdr:rowOff>
    </xdr:from>
    <xdr:to>
      <xdr:col>6</xdr:col>
      <xdr:colOff>581025</xdr:colOff>
      <xdr:row>7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81075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18</xdr:row>
      <xdr:rowOff>133350</xdr:rowOff>
    </xdr:from>
    <xdr:to>
      <xdr:col>7</xdr:col>
      <xdr:colOff>1704975</xdr:colOff>
      <xdr:row>20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21945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1123950</xdr:colOff>
      <xdr:row>0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9525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</xdr:rowOff>
    </xdr:from>
    <xdr:to>
      <xdr:col>9</xdr:col>
      <xdr:colOff>19050</xdr:colOff>
      <xdr:row>0</xdr:row>
      <xdr:rowOff>257175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9525"/>
          <a:ext cx="1771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18</xdr:col>
      <xdr:colOff>438150</xdr:colOff>
      <xdr:row>0</xdr:row>
      <xdr:rowOff>247650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19050</xdr:rowOff>
    </xdr:from>
    <xdr:to>
      <xdr:col>9</xdr:col>
      <xdr:colOff>209550</xdr:colOff>
      <xdr:row>19</xdr:row>
      <xdr:rowOff>123825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81825" y="3105150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20</xdr:row>
      <xdr:rowOff>0</xdr:rowOff>
    </xdr:from>
    <xdr:to>
      <xdr:col>9</xdr:col>
      <xdr:colOff>228600</xdr:colOff>
      <xdr:row>21</xdr:row>
      <xdr:rowOff>104775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409950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0</xdr:rowOff>
    </xdr:from>
    <xdr:to>
      <xdr:col>15</xdr:col>
      <xdr:colOff>19050</xdr:colOff>
      <xdr:row>0</xdr:row>
      <xdr:rowOff>247650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65</xdr:row>
      <xdr:rowOff>9525</xdr:rowOff>
    </xdr:from>
    <xdr:to>
      <xdr:col>2</xdr:col>
      <xdr:colOff>476250</xdr:colOff>
      <xdr:row>67</xdr:row>
      <xdr:rowOff>47625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" y="10753725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104775</xdr:colOff>
      <xdr:row>17</xdr:row>
      <xdr:rowOff>9525</xdr:rowOff>
    </xdr:from>
    <xdr:to>
      <xdr:col>26</xdr:col>
      <xdr:colOff>438150</xdr:colOff>
      <xdr:row>18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80987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35</xdr:row>
      <xdr:rowOff>19050</xdr:rowOff>
    </xdr:from>
    <xdr:to>
      <xdr:col>26</xdr:col>
      <xdr:colOff>457200</xdr:colOff>
      <xdr:row>36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578167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104775</xdr:colOff>
      <xdr:row>53</xdr:row>
      <xdr:rowOff>28575</xdr:rowOff>
    </xdr:from>
    <xdr:to>
      <xdr:col>26</xdr:col>
      <xdr:colOff>438150</xdr:colOff>
      <xdr:row>54</xdr:row>
      <xdr:rowOff>114300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15700" y="875347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104775</xdr:colOff>
      <xdr:row>72</xdr:row>
      <xdr:rowOff>28575</xdr:rowOff>
    </xdr:from>
    <xdr:to>
      <xdr:col>26</xdr:col>
      <xdr:colOff>438150</xdr:colOff>
      <xdr:row>73</xdr:row>
      <xdr:rowOff>114300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15700" y="1187767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28575</xdr:rowOff>
    </xdr:from>
    <xdr:to>
      <xdr:col>3</xdr:col>
      <xdr:colOff>38100</xdr:colOff>
      <xdr:row>1</xdr:row>
      <xdr:rowOff>152400</xdr:rowOff>
    </xdr:to>
    <xdr:pic>
      <xdr:nvPicPr>
        <xdr:cNvPr id="5" name="EffacerDuré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28575"/>
          <a:ext cx="1619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74</xdr:row>
      <xdr:rowOff>95250</xdr:rowOff>
    </xdr:from>
    <xdr:to>
      <xdr:col>7</xdr:col>
      <xdr:colOff>276225</xdr:colOff>
      <xdr:row>76</xdr:row>
      <xdr:rowOff>85725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1226820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5</xdr:col>
      <xdr:colOff>0</xdr:colOff>
      <xdr:row>1</xdr:row>
      <xdr:rowOff>28575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85725</xdr:rowOff>
    </xdr:from>
    <xdr:to>
      <xdr:col>13</xdr:col>
      <xdr:colOff>104775</xdr:colOff>
      <xdr:row>12</xdr:row>
      <xdr:rowOff>95250</xdr:rowOff>
    </xdr:to>
    <xdr:pic>
      <xdr:nvPicPr>
        <xdr:cNvPr id="4" name="Image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08585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142875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295400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6" name="CommandButton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7" name="CommandButton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57150</xdr:rowOff>
    </xdr:from>
    <xdr:to>
      <xdr:col>13</xdr:col>
      <xdr:colOff>104775</xdr:colOff>
      <xdr:row>12</xdr:row>
      <xdr:rowOff>66675</xdr:rowOff>
    </xdr:to>
    <xdr:pic>
      <xdr:nvPicPr>
        <xdr:cNvPr id="1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72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142875</xdr:rowOff>
    </xdr:to>
    <xdr:pic>
      <xdr:nvPicPr>
        <xdr:cNvPr id="2" name="Label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95400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3" name="CommandButto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4" name="CommandButton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5</xdr:row>
      <xdr:rowOff>85725</xdr:rowOff>
    </xdr:from>
    <xdr:to>
      <xdr:col>13</xdr:col>
      <xdr:colOff>123825</xdr:colOff>
      <xdr:row>12</xdr:row>
      <xdr:rowOff>95250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08585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142875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581025</xdr:colOff>
      <xdr:row>0</xdr:row>
      <xdr:rowOff>0</xdr:rowOff>
    </xdr:from>
    <xdr:to>
      <xdr:col>18</xdr:col>
      <xdr:colOff>0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95250</xdr:rowOff>
    </xdr:from>
    <xdr:to>
      <xdr:col>13</xdr:col>
      <xdr:colOff>104775</xdr:colOff>
      <xdr:row>12</xdr:row>
      <xdr:rowOff>114300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095375"/>
          <a:ext cx="2343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142875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5</xdr:row>
      <xdr:rowOff>66675</xdr:rowOff>
    </xdr:from>
    <xdr:to>
      <xdr:col>13</xdr:col>
      <xdr:colOff>66675</xdr:colOff>
      <xdr:row>12</xdr:row>
      <xdr:rowOff>76200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668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142875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9525</xdr:rowOff>
    </xdr:from>
    <xdr:to>
      <xdr:col>18</xdr:col>
      <xdr:colOff>9525</xdr:colOff>
      <xdr:row>1</xdr:row>
      <xdr:rowOff>28575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95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2</xdr:col>
      <xdr:colOff>0</xdr:colOff>
      <xdr:row>17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718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9525</xdr:rowOff>
    </xdr:from>
    <xdr:to>
      <xdr:col>15</xdr:col>
      <xdr:colOff>342900</xdr:colOff>
      <xdr:row>6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9239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9525</xdr:rowOff>
    </xdr:from>
    <xdr:to>
      <xdr:col>15</xdr:col>
      <xdr:colOff>342900</xdr:colOff>
      <xdr:row>7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12395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7</xdr:row>
      <xdr:rowOff>9525</xdr:rowOff>
    </xdr:from>
    <xdr:to>
      <xdr:col>15</xdr:col>
      <xdr:colOff>333375</xdr:colOff>
      <xdr:row>7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323975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8</xdr:row>
      <xdr:rowOff>9525</xdr:rowOff>
    </xdr:from>
    <xdr:to>
      <xdr:col>16</xdr:col>
      <xdr:colOff>0</xdr:colOff>
      <xdr:row>8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52400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9525</xdr:rowOff>
    </xdr:from>
    <xdr:to>
      <xdr:col>15</xdr:col>
      <xdr:colOff>314325</xdr:colOff>
      <xdr:row>10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1724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10</xdr:row>
      <xdr:rowOff>9525</xdr:rowOff>
    </xdr:from>
    <xdr:to>
      <xdr:col>15</xdr:col>
      <xdr:colOff>333375</xdr:colOff>
      <xdr:row>10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8950" y="192405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11</xdr:row>
      <xdr:rowOff>0</xdr:rowOff>
    </xdr:from>
    <xdr:to>
      <xdr:col>15</xdr:col>
      <xdr:colOff>333375</xdr:colOff>
      <xdr:row>12</xdr:row>
      <xdr:rowOff>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2114550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12</xdr:row>
      <xdr:rowOff>0</xdr:rowOff>
    </xdr:from>
    <xdr:to>
      <xdr:col>15</xdr:col>
      <xdr:colOff>342900</xdr:colOff>
      <xdr:row>12</xdr:row>
      <xdr:rowOff>180975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2314575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19</xdr:row>
      <xdr:rowOff>9525</xdr:rowOff>
    </xdr:from>
    <xdr:to>
      <xdr:col>15</xdr:col>
      <xdr:colOff>314325</xdr:colOff>
      <xdr:row>20</xdr:row>
      <xdr:rowOff>19050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38950" y="36195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</xdr:row>
      <xdr:rowOff>9525</xdr:rowOff>
    </xdr:from>
    <xdr:to>
      <xdr:col>15</xdr:col>
      <xdr:colOff>323850</xdr:colOff>
      <xdr:row>21</xdr:row>
      <xdr:rowOff>9525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38950" y="38195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21</xdr:row>
      <xdr:rowOff>9525</xdr:rowOff>
    </xdr:from>
    <xdr:to>
      <xdr:col>15</xdr:col>
      <xdr:colOff>323850</xdr:colOff>
      <xdr:row>22</xdr:row>
      <xdr:rowOff>9525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40195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22</xdr:row>
      <xdr:rowOff>9525</xdr:rowOff>
    </xdr:from>
    <xdr:to>
      <xdr:col>15</xdr:col>
      <xdr:colOff>314325</xdr:colOff>
      <xdr:row>22</xdr:row>
      <xdr:rowOff>190500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38950" y="421957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9525</xdr:rowOff>
    </xdr:from>
    <xdr:to>
      <xdr:col>15</xdr:col>
      <xdr:colOff>323850</xdr:colOff>
      <xdr:row>23</xdr:row>
      <xdr:rowOff>200025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38950" y="441960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24</xdr:row>
      <xdr:rowOff>0</xdr:rowOff>
    </xdr:from>
    <xdr:to>
      <xdr:col>15</xdr:col>
      <xdr:colOff>314325</xdr:colOff>
      <xdr:row>24</xdr:row>
      <xdr:rowOff>171450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610100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0</xdr:rowOff>
    </xdr:from>
    <xdr:to>
      <xdr:col>15</xdr:col>
      <xdr:colOff>323850</xdr:colOff>
      <xdr:row>26</xdr:row>
      <xdr:rowOff>9525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38950" y="48101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190500</xdr:rowOff>
    </xdr:from>
    <xdr:to>
      <xdr:col>15</xdr:col>
      <xdr:colOff>323850</xdr:colOff>
      <xdr:row>26</xdr:row>
      <xdr:rowOff>190500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38950" y="50006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142875</xdr:rowOff>
    </xdr:from>
    <xdr:to>
      <xdr:col>14</xdr:col>
      <xdr:colOff>114300</xdr:colOff>
      <xdr:row>16</xdr:row>
      <xdr:rowOff>104775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62600" y="2857500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29</xdr:row>
      <xdr:rowOff>47625</xdr:rowOff>
    </xdr:from>
    <xdr:to>
      <xdr:col>14</xdr:col>
      <xdr:colOff>95250</xdr:colOff>
      <xdr:row>31</xdr:row>
      <xdr:rowOff>28575</xdr:rowOff>
    </xdr:to>
    <xdr:pic>
      <xdr:nvPicPr>
        <xdr:cNvPr id="20" name="Command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43550" y="5629275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13</xdr:row>
      <xdr:rowOff>0</xdr:rowOff>
    </xdr:from>
    <xdr:to>
      <xdr:col>15</xdr:col>
      <xdr:colOff>342900</xdr:colOff>
      <xdr:row>13</xdr:row>
      <xdr:rowOff>180975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838950" y="2514600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27</xdr:row>
      <xdr:rowOff>9525</xdr:rowOff>
    </xdr:from>
    <xdr:to>
      <xdr:col>15</xdr:col>
      <xdr:colOff>314325</xdr:colOff>
      <xdr:row>27</xdr:row>
      <xdr:rowOff>209550</xdr:rowOff>
    </xdr:to>
    <xdr:pic>
      <xdr:nvPicPr>
        <xdr:cNvPr id="22" name="CheckBox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29425" y="521970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emy.lagrue@orange.fr" TargetMode="External" /><Relationship Id="rId2" Type="http://schemas.openxmlformats.org/officeDocument/2006/relationships/hyperlink" Target="mailto:daniel.pinoteau@ifrance.com" TargetMode="External" /><Relationship Id="rId3" Type="http://schemas.openxmlformats.org/officeDocument/2006/relationships/hyperlink" Target="mailto:laurent.gauthie@airbus.com" TargetMode="External" /><Relationship Id="rId4" Type="http://schemas.openxmlformats.org/officeDocument/2006/relationships/hyperlink" Target="mailto:S.coulomb@tharsys.fr" TargetMode="External" /><Relationship Id="rId5" Type="http://schemas.openxmlformats.org/officeDocument/2006/relationships/hyperlink" Target="mailto:janziani@teaser.fr" TargetMode="External" /><Relationship Id="rId6" Type="http://schemas.openxmlformats.org/officeDocument/2006/relationships/hyperlink" Target="mailto:jerome.vadrot@aliceadsl.fr" TargetMode="External" /><Relationship Id="rId7" Type="http://schemas.openxmlformats.org/officeDocument/2006/relationships/hyperlink" Target="mailto:f.vandriessche@free.fr" TargetMode="External" /><Relationship Id="rId8" Type="http://schemas.openxmlformats.org/officeDocument/2006/relationships/hyperlink" Target="mailto:jacques.lerallic@free.fr" TargetMode="External" /><Relationship Id="rId9" Type="http://schemas.openxmlformats.org/officeDocument/2006/relationships/hyperlink" Target="mailto:Dric59@hotmail.fr" TargetMode="External" /><Relationship Id="rId10" Type="http://schemas.openxmlformats.org/officeDocument/2006/relationships/hyperlink" Target="mailto:roland.henninot@free.fr" TargetMode="External" /><Relationship Id="rId11" Type="http://schemas.openxmlformats.org/officeDocument/2006/relationships/hyperlink" Target="mailto:patrick.medard@free.fr" TargetMode="External" /><Relationship Id="rId12" Type="http://schemas.openxmlformats.org/officeDocument/2006/relationships/hyperlink" Target="mailto:basilou@free.fr" TargetMode="External" /><Relationship Id="rId13" Type="http://schemas.openxmlformats.org/officeDocument/2006/relationships/hyperlink" Target="mailto:guillaumebourely@yahoo.co.uk" TargetMode="External" /><Relationship Id="rId14" Type="http://schemas.openxmlformats.org/officeDocument/2006/relationships/hyperlink" Target="mailto:frederic.witters@wanadoo.fr" TargetMode="External" /><Relationship Id="rId15" Type="http://schemas.openxmlformats.org/officeDocument/2006/relationships/hyperlink" Target="mailto:remi.lejeune@free.fr" TargetMode="External" /><Relationship Id="rId16" Type="http://schemas.openxmlformats.org/officeDocument/2006/relationships/hyperlink" Target="mailto:ph.lagrue@wanadoo.fr" TargetMode="External" /><Relationship Id="rId17" Type="http://schemas.openxmlformats.org/officeDocument/2006/relationships/hyperlink" Target="mailto:boris.bataille@gmail.com" TargetMode="External" /><Relationship Id="rId18" Type="http://schemas.openxmlformats.org/officeDocument/2006/relationships/hyperlink" Target="mailto:phduru@wanadoo.fr" TargetMode="External" /><Relationship Id="rId19" Type="http://schemas.openxmlformats.org/officeDocument/2006/relationships/hyperlink" Target="mailto:rudy.beun@yahoo.fr" TargetMode="External" /><Relationship Id="rId20" Type="http://schemas.openxmlformats.org/officeDocument/2006/relationships/hyperlink" Target="mailto:flyingcyrilou@yahoo.fr" TargetMode="External" /><Relationship Id="rId21" Type="http://schemas.openxmlformats.org/officeDocument/2006/relationships/hyperlink" Target="mailto:mognol_s@hotmail.com" TargetMode="External" /><Relationship Id="rId22" Type="http://schemas.openxmlformats.org/officeDocument/2006/relationships/hyperlink" Target="mailto:jpkrust@gmail.com" TargetMode="External" /><Relationship Id="rId23" Type="http://schemas.openxmlformats.org/officeDocument/2006/relationships/hyperlink" Target="mailto:laurent.potin@caramail.com" TargetMode="External" /><Relationship Id="rId24" Type="http://schemas.openxmlformats.org/officeDocument/2006/relationships/hyperlink" Target="mailto:cstephan1@club-internet.fr" TargetMode="Externa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B3:N64"/>
  <sheetViews>
    <sheetView zoomScalePageLayoutView="0" workbookViewId="0" topLeftCell="A30">
      <selection activeCell="F51" sqref="F51"/>
    </sheetView>
  </sheetViews>
  <sheetFormatPr defaultColWidth="11.421875" defaultRowHeight="12.75"/>
  <cols>
    <col min="1" max="1" width="6.28125" style="0" customWidth="1"/>
    <col min="3" max="3" width="19.7109375" style="0" bestFit="1" customWidth="1"/>
    <col min="4" max="4" width="30.7109375" style="0" bestFit="1" customWidth="1"/>
    <col min="5" max="5" width="7.28125" style="687" bestFit="1" customWidth="1"/>
    <col min="6" max="6" width="13.421875" style="0" customWidth="1"/>
    <col min="7" max="7" width="27.421875" style="0" bestFit="1" customWidth="1"/>
    <col min="8" max="8" width="17.00390625" style="0" bestFit="1" customWidth="1"/>
    <col min="9" max="9" width="6.7109375" style="0" customWidth="1"/>
    <col min="10" max="11" width="13.28125" style="0" bestFit="1" customWidth="1"/>
    <col min="12" max="12" width="27.28125" style="0" bestFit="1" customWidth="1"/>
  </cols>
  <sheetData>
    <row r="3" spans="2:12" s="7" customFormat="1" ht="12.75">
      <c r="B3" s="667" t="s">
        <v>140</v>
      </c>
      <c r="C3" s="667" t="s">
        <v>24</v>
      </c>
      <c r="D3" s="667" t="s">
        <v>346</v>
      </c>
      <c r="E3" s="1027" t="s">
        <v>342</v>
      </c>
      <c r="F3" s="667" t="s">
        <v>341</v>
      </c>
      <c r="G3" s="667" t="s">
        <v>386</v>
      </c>
      <c r="H3" s="667" t="s">
        <v>343</v>
      </c>
      <c r="I3" s="667" t="s">
        <v>344</v>
      </c>
      <c r="J3" s="667" t="s">
        <v>387</v>
      </c>
      <c r="K3" s="667" t="s">
        <v>372</v>
      </c>
      <c r="L3" s="667" t="s">
        <v>345</v>
      </c>
    </row>
    <row r="4" spans="2:12" ht="12.75">
      <c r="B4" s="659" t="s">
        <v>120</v>
      </c>
      <c r="C4" s="659" t="s">
        <v>119</v>
      </c>
      <c r="D4" s="659" t="s">
        <v>254</v>
      </c>
      <c r="E4" s="659" t="s">
        <v>255</v>
      </c>
      <c r="F4" s="659" t="s">
        <v>253</v>
      </c>
      <c r="G4" s="659" t="s">
        <v>248</v>
      </c>
      <c r="H4" s="659" t="s">
        <v>249</v>
      </c>
      <c r="I4" s="659" t="s">
        <v>250</v>
      </c>
      <c r="J4" s="659" t="s">
        <v>364</v>
      </c>
      <c r="K4" s="659" t="s">
        <v>252</v>
      </c>
      <c r="L4" s="660" t="s">
        <v>251</v>
      </c>
    </row>
    <row r="5" spans="2:12" ht="12.75">
      <c r="B5" s="2" t="s">
        <v>108</v>
      </c>
      <c r="C5" s="2" t="s">
        <v>531</v>
      </c>
      <c r="D5" s="2" t="s">
        <v>389</v>
      </c>
      <c r="E5" s="659" t="s">
        <v>394</v>
      </c>
      <c r="F5" s="2">
        <v>9001681</v>
      </c>
      <c r="G5" s="2"/>
      <c r="H5" s="2"/>
      <c r="I5" s="2"/>
      <c r="J5" s="2"/>
      <c r="K5" s="2"/>
      <c r="L5" s="2"/>
    </row>
    <row r="6" spans="2:12" ht="12.75">
      <c r="B6" s="2" t="s">
        <v>130</v>
      </c>
      <c r="C6" s="3" t="s">
        <v>129</v>
      </c>
      <c r="D6" s="41"/>
      <c r="E6" s="659" t="s">
        <v>397</v>
      </c>
      <c r="F6" s="2" t="s">
        <v>398</v>
      </c>
      <c r="G6" s="41"/>
      <c r="H6" s="41"/>
      <c r="I6" s="665"/>
      <c r="J6" s="41"/>
      <c r="K6" s="41"/>
      <c r="L6" s="41"/>
    </row>
    <row r="7" spans="2:12" ht="12.75">
      <c r="B7" s="661" t="s">
        <v>148</v>
      </c>
      <c r="C7" s="661" t="s">
        <v>152</v>
      </c>
      <c r="D7" s="784" t="s">
        <v>377</v>
      </c>
      <c r="E7" s="661" t="s">
        <v>352</v>
      </c>
      <c r="F7" s="661" t="s">
        <v>353</v>
      </c>
      <c r="G7" s="661" t="s">
        <v>324</v>
      </c>
      <c r="H7" s="661" t="s">
        <v>325</v>
      </c>
      <c r="I7" s="661" t="s">
        <v>326</v>
      </c>
      <c r="J7" s="662"/>
      <c r="K7" s="661" t="s">
        <v>328</v>
      </c>
      <c r="L7" s="660" t="s">
        <v>327</v>
      </c>
    </row>
    <row r="8" spans="2:12" ht="12.75">
      <c r="B8" s="659" t="s">
        <v>323</v>
      </c>
      <c r="C8" s="659" t="s">
        <v>147</v>
      </c>
      <c r="D8" s="2" t="s">
        <v>376</v>
      </c>
      <c r="E8" s="659" t="s">
        <v>361</v>
      </c>
      <c r="F8" s="724" t="s">
        <v>395</v>
      </c>
      <c r="G8" s="659"/>
      <c r="H8" s="659"/>
      <c r="I8" s="659"/>
      <c r="J8" s="659"/>
      <c r="K8" s="659"/>
      <c r="L8" s="659"/>
    </row>
    <row r="9" spans="2:12" ht="12.75">
      <c r="B9" s="666" t="s">
        <v>466</v>
      </c>
      <c r="C9" s="666" t="s">
        <v>467</v>
      </c>
      <c r="D9" s="2" t="s">
        <v>336</v>
      </c>
      <c r="E9" s="724" t="s">
        <v>337</v>
      </c>
      <c r="F9" s="320" t="s">
        <v>468</v>
      </c>
      <c r="G9" s="41"/>
      <c r="H9" s="41"/>
      <c r="I9" s="41"/>
      <c r="J9" s="320" t="s">
        <v>469</v>
      </c>
      <c r="K9" s="320" t="s">
        <v>470</v>
      </c>
      <c r="L9" s="785" t="s">
        <v>471</v>
      </c>
    </row>
    <row r="10" spans="2:12" ht="12.75">
      <c r="B10" s="2" t="s">
        <v>516</v>
      </c>
      <c r="C10" s="2" t="s">
        <v>518</v>
      </c>
      <c r="D10" s="2"/>
      <c r="E10" s="659"/>
      <c r="F10" s="2" t="s">
        <v>519</v>
      </c>
      <c r="G10" s="2"/>
      <c r="H10" s="2"/>
      <c r="I10" s="2"/>
      <c r="J10" s="2"/>
      <c r="K10" s="2"/>
      <c r="L10" s="2"/>
    </row>
    <row r="11" spans="2:12" ht="12.75">
      <c r="B11" s="2" t="s">
        <v>517</v>
      </c>
      <c r="C11" s="2" t="s">
        <v>518</v>
      </c>
      <c r="D11" s="2"/>
      <c r="E11" s="659"/>
      <c r="F11" s="2" t="s">
        <v>520</v>
      </c>
      <c r="G11" s="2"/>
      <c r="H11" s="2"/>
      <c r="I11" s="2"/>
      <c r="J11" s="2"/>
      <c r="K11" s="2"/>
      <c r="L11" s="2"/>
    </row>
    <row r="12" spans="2:12" ht="12.75">
      <c r="B12" s="659" t="s">
        <v>112</v>
      </c>
      <c r="C12" s="659" t="s">
        <v>113</v>
      </c>
      <c r="D12" s="659" t="s">
        <v>275</v>
      </c>
      <c r="E12" s="659" t="s">
        <v>276</v>
      </c>
      <c r="F12" s="659" t="s">
        <v>358</v>
      </c>
      <c r="G12" s="659" t="s">
        <v>299</v>
      </c>
      <c r="H12" s="659" t="s">
        <v>300</v>
      </c>
      <c r="I12" s="659" t="s">
        <v>301</v>
      </c>
      <c r="J12" s="659" t="s">
        <v>302</v>
      </c>
      <c r="K12" s="659" t="s">
        <v>304</v>
      </c>
      <c r="L12" s="660" t="s">
        <v>303</v>
      </c>
    </row>
    <row r="13" spans="2:12" ht="12.75">
      <c r="B13" s="659" t="s">
        <v>118</v>
      </c>
      <c r="C13" s="659" t="s">
        <v>117</v>
      </c>
      <c r="D13" s="320" t="s">
        <v>378</v>
      </c>
      <c r="E13" s="1028" t="s">
        <v>242</v>
      </c>
      <c r="F13" s="659" t="s">
        <v>311</v>
      </c>
      <c r="G13" s="659" t="s">
        <v>305</v>
      </c>
      <c r="H13" s="659" t="s">
        <v>306</v>
      </c>
      <c r="I13" s="659" t="s">
        <v>307</v>
      </c>
      <c r="J13" s="659" t="s">
        <v>308</v>
      </c>
      <c r="K13" s="659" t="s">
        <v>310</v>
      </c>
      <c r="L13" s="660" t="s">
        <v>309</v>
      </c>
    </row>
    <row r="14" spans="2:12" ht="12.75">
      <c r="B14" s="666" t="s">
        <v>130</v>
      </c>
      <c r="C14" s="2" t="s">
        <v>188</v>
      </c>
      <c r="D14" s="320" t="s">
        <v>378</v>
      </c>
      <c r="E14" s="659" t="s">
        <v>242</v>
      </c>
      <c r="F14" s="9" t="s">
        <v>565</v>
      </c>
      <c r="G14" s="41"/>
      <c r="H14" s="41"/>
      <c r="I14" s="41"/>
      <c r="J14" s="41"/>
      <c r="K14" s="41"/>
      <c r="L14" s="41"/>
    </row>
    <row r="15" spans="2:12" ht="12.75">
      <c r="B15" s="659" t="s">
        <v>148</v>
      </c>
      <c r="C15" s="659" t="s">
        <v>149</v>
      </c>
      <c r="D15" s="2" t="s">
        <v>376</v>
      </c>
      <c r="E15" s="659" t="s">
        <v>361</v>
      </c>
      <c r="F15" s="659" t="s">
        <v>362</v>
      </c>
      <c r="G15" s="2"/>
      <c r="H15" s="2"/>
      <c r="I15" s="659"/>
      <c r="J15" s="2"/>
      <c r="K15" s="2"/>
      <c r="L15" s="2"/>
    </row>
    <row r="16" spans="2:12" ht="12.75">
      <c r="B16" s="659" t="s">
        <v>138</v>
      </c>
      <c r="C16" s="659" t="s">
        <v>137</v>
      </c>
      <c r="D16" s="659" t="s">
        <v>363</v>
      </c>
      <c r="E16" s="659" t="s">
        <v>355</v>
      </c>
      <c r="F16" s="659" t="s">
        <v>247</v>
      </c>
      <c r="G16" s="659" t="s">
        <v>243</v>
      </c>
      <c r="H16" s="659" t="s">
        <v>244</v>
      </c>
      <c r="I16" s="659">
        <v>31490</v>
      </c>
      <c r="J16" s="659" t="s">
        <v>246</v>
      </c>
      <c r="K16" s="659" t="s">
        <v>246</v>
      </c>
      <c r="L16" s="660" t="s">
        <v>245</v>
      </c>
    </row>
    <row r="17" spans="2:12" ht="12.75">
      <c r="B17" s="2" t="s">
        <v>150</v>
      </c>
      <c r="C17" s="2" t="s">
        <v>493</v>
      </c>
      <c r="D17" s="2"/>
      <c r="E17" s="659"/>
      <c r="F17" s="2"/>
      <c r="G17" s="2"/>
      <c r="H17" s="2"/>
      <c r="I17" s="2"/>
      <c r="J17" s="2"/>
      <c r="K17" s="2"/>
      <c r="L17" s="2"/>
    </row>
    <row r="18" spans="2:12" ht="12.75">
      <c r="B18" s="2" t="s">
        <v>447</v>
      </c>
      <c r="C18" s="2" t="s">
        <v>463</v>
      </c>
      <c r="D18" s="320" t="s">
        <v>473</v>
      </c>
      <c r="E18" s="724" t="s">
        <v>474</v>
      </c>
      <c r="F18" s="320" t="s">
        <v>475</v>
      </c>
      <c r="G18" s="2"/>
      <c r="H18" s="2"/>
      <c r="I18" s="2"/>
      <c r="J18" s="2"/>
      <c r="K18" s="724" t="s">
        <v>476</v>
      </c>
      <c r="L18" s="785" t="s">
        <v>472</v>
      </c>
    </row>
    <row r="19" spans="2:12" ht="12.75">
      <c r="B19" s="2" t="s">
        <v>521</v>
      </c>
      <c r="C19" s="2" t="s">
        <v>522</v>
      </c>
      <c r="D19" s="2"/>
      <c r="E19" s="659"/>
      <c r="F19" s="2" t="s">
        <v>530</v>
      </c>
      <c r="G19" s="2"/>
      <c r="H19" s="2"/>
      <c r="I19" s="2"/>
      <c r="J19" s="2"/>
      <c r="K19" s="2"/>
      <c r="L19" s="2"/>
    </row>
    <row r="20" spans="2:12" ht="12.75">
      <c r="B20" s="2" t="s">
        <v>139</v>
      </c>
      <c r="C20" s="3" t="s">
        <v>141</v>
      </c>
      <c r="D20" s="659"/>
      <c r="E20" s="659" t="s">
        <v>397</v>
      </c>
      <c r="F20" s="2" t="s">
        <v>399</v>
      </c>
      <c r="G20" s="41"/>
      <c r="H20" s="41"/>
      <c r="I20" s="665"/>
      <c r="J20" s="41"/>
      <c r="K20" s="41"/>
      <c r="L20" s="41"/>
    </row>
    <row r="21" spans="2:12" ht="12.75">
      <c r="B21" s="2" t="s">
        <v>130</v>
      </c>
      <c r="C21" s="2" t="s">
        <v>503</v>
      </c>
      <c r="D21" s="2" t="s">
        <v>528</v>
      </c>
      <c r="E21" s="659"/>
      <c r="F21" s="2" t="s">
        <v>529</v>
      </c>
      <c r="G21" s="2"/>
      <c r="H21" s="2"/>
      <c r="I21" s="2"/>
      <c r="J21" s="2"/>
      <c r="K21" s="2"/>
      <c r="L21" s="2"/>
    </row>
    <row r="22" spans="2:12" ht="12.75">
      <c r="B22" s="659" t="s">
        <v>133</v>
      </c>
      <c r="C22" s="659" t="s">
        <v>132</v>
      </c>
      <c r="D22" s="320" t="s">
        <v>564</v>
      </c>
      <c r="E22" s="1028" t="s">
        <v>563</v>
      </c>
      <c r="F22" s="659" t="s">
        <v>274</v>
      </c>
      <c r="G22" s="659" t="s">
        <v>269</v>
      </c>
      <c r="H22" s="659" t="s">
        <v>270</v>
      </c>
      <c r="I22" s="659" t="s">
        <v>271</v>
      </c>
      <c r="J22" s="659" t="s">
        <v>365</v>
      </c>
      <c r="K22" s="659" t="s">
        <v>273</v>
      </c>
      <c r="L22" s="660" t="s">
        <v>272</v>
      </c>
    </row>
    <row r="23" spans="2:12" ht="12.75">
      <c r="B23" s="659" t="s">
        <v>108</v>
      </c>
      <c r="C23" s="659" t="s">
        <v>178</v>
      </c>
      <c r="D23" s="659" t="s">
        <v>293</v>
      </c>
      <c r="E23" s="659" t="s">
        <v>347</v>
      </c>
      <c r="F23" s="659" t="s">
        <v>357</v>
      </c>
      <c r="G23" s="659"/>
      <c r="H23" s="659"/>
      <c r="I23" s="659"/>
      <c r="J23" s="659"/>
      <c r="K23" s="659"/>
      <c r="L23" s="659"/>
    </row>
    <row r="24" spans="2:12" ht="12.75">
      <c r="B24" s="659" t="s">
        <v>112</v>
      </c>
      <c r="C24" s="659" t="s">
        <v>114</v>
      </c>
      <c r="D24" s="320" t="s">
        <v>375</v>
      </c>
      <c r="E24" s="659" t="s">
        <v>242</v>
      </c>
      <c r="F24" s="659" t="s">
        <v>354</v>
      </c>
      <c r="G24" s="724" t="s">
        <v>562</v>
      </c>
      <c r="H24" s="659"/>
      <c r="I24" s="659" t="s">
        <v>391</v>
      </c>
      <c r="J24" s="659"/>
      <c r="K24" s="659"/>
      <c r="L24" s="659"/>
    </row>
    <row r="25" spans="2:12" ht="12.75">
      <c r="B25" s="2" t="s">
        <v>457</v>
      </c>
      <c r="C25" s="2" t="s">
        <v>458</v>
      </c>
      <c r="D25" s="2"/>
      <c r="E25" s="659"/>
      <c r="F25" s="2" t="s">
        <v>497</v>
      </c>
      <c r="G25" s="2"/>
      <c r="H25" s="2"/>
      <c r="I25" s="2"/>
      <c r="J25" s="2"/>
      <c r="K25" s="2"/>
      <c r="L25" s="2"/>
    </row>
    <row r="26" spans="2:14" ht="12.75">
      <c r="B26" s="659" t="s">
        <v>322</v>
      </c>
      <c r="C26" s="659" t="s">
        <v>142</v>
      </c>
      <c r="D26" s="659" t="s">
        <v>293</v>
      </c>
      <c r="E26" s="659" t="s">
        <v>347</v>
      </c>
      <c r="F26" s="659" t="s">
        <v>348</v>
      </c>
      <c r="G26" s="659"/>
      <c r="H26" s="659"/>
      <c r="I26" s="659"/>
      <c r="J26" s="659"/>
      <c r="K26" s="659"/>
      <c r="L26" s="659"/>
      <c r="M26" s="6"/>
      <c r="N26" s="6"/>
    </row>
    <row r="27" spans="2:14" ht="12.75">
      <c r="B27" s="666" t="s">
        <v>524</v>
      </c>
      <c r="C27" s="666" t="s">
        <v>523</v>
      </c>
      <c r="D27" s="41"/>
      <c r="E27" s="659"/>
      <c r="F27" s="41"/>
      <c r="G27" s="41"/>
      <c r="H27" s="41"/>
      <c r="I27" s="41"/>
      <c r="J27" s="41"/>
      <c r="K27" s="41"/>
      <c r="L27" s="41"/>
      <c r="M27" s="6"/>
      <c r="N27" s="6"/>
    </row>
    <row r="28" spans="2:14" ht="12.75">
      <c r="B28" s="659" t="s">
        <v>126</v>
      </c>
      <c r="C28" s="659" t="s">
        <v>125</v>
      </c>
      <c r="D28" s="320" t="s">
        <v>378</v>
      </c>
      <c r="E28" s="659" t="s">
        <v>242</v>
      </c>
      <c r="F28" s="659" t="s">
        <v>241</v>
      </c>
      <c r="G28" s="659" t="s">
        <v>235</v>
      </c>
      <c r="H28" s="659" t="s">
        <v>236</v>
      </c>
      <c r="I28" s="659" t="s">
        <v>237</v>
      </c>
      <c r="J28" s="659" t="s">
        <v>238</v>
      </c>
      <c r="K28" s="659" t="s">
        <v>240</v>
      </c>
      <c r="L28" s="660" t="s">
        <v>239</v>
      </c>
      <c r="M28" s="6"/>
      <c r="N28" s="6"/>
    </row>
    <row r="29" spans="2:14" ht="12.75">
      <c r="B29" s="2" t="s">
        <v>133</v>
      </c>
      <c r="C29" s="2" t="s">
        <v>379</v>
      </c>
      <c r="D29" s="320" t="s">
        <v>378</v>
      </c>
      <c r="E29" s="659" t="s">
        <v>242</v>
      </c>
      <c r="F29" s="2"/>
      <c r="G29" s="41"/>
      <c r="H29" s="41"/>
      <c r="I29" s="41"/>
      <c r="J29" s="41"/>
      <c r="K29" s="41"/>
      <c r="L29" s="41"/>
      <c r="M29" s="6"/>
      <c r="N29" s="6"/>
    </row>
    <row r="30" spans="2:14" ht="12.75">
      <c r="B30" s="2" t="s">
        <v>380</v>
      </c>
      <c r="C30" s="2" t="s">
        <v>379</v>
      </c>
      <c r="D30" s="320" t="s">
        <v>378</v>
      </c>
      <c r="E30" s="659" t="s">
        <v>242</v>
      </c>
      <c r="F30" s="2" t="s">
        <v>400</v>
      </c>
      <c r="G30" s="41"/>
      <c r="H30" s="41"/>
      <c r="I30" s="41"/>
      <c r="J30" s="41"/>
      <c r="K30" s="41"/>
      <c r="L30" s="41"/>
      <c r="M30" s="6"/>
      <c r="N30" s="6"/>
    </row>
    <row r="31" spans="2:12" ht="12.75">
      <c r="B31" s="2" t="s">
        <v>381</v>
      </c>
      <c r="C31" s="2" t="s">
        <v>379</v>
      </c>
      <c r="D31" s="320" t="s">
        <v>378</v>
      </c>
      <c r="E31" s="659" t="s">
        <v>242</v>
      </c>
      <c r="F31" s="2"/>
      <c r="G31" s="41"/>
      <c r="H31" s="41"/>
      <c r="I31" s="41"/>
      <c r="J31" s="41"/>
      <c r="K31" s="41"/>
      <c r="L31" s="41"/>
    </row>
    <row r="32" spans="2:12" ht="12.75">
      <c r="B32" s="2" t="s">
        <v>189</v>
      </c>
      <c r="C32" s="2" t="s">
        <v>187</v>
      </c>
      <c r="D32" s="2" t="s">
        <v>389</v>
      </c>
      <c r="E32" s="724" t="s">
        <v>394</v>
      </c>
      <c r="F32" s="2" t="s">
        <v>390</v>
      </c>
      <c r="G32" s="41"/>
      <c r="H32" s="41"/>
      <c r="I32" s="41"/>
      <c r="J32" s="41"/>
      <c r="K32" s="41"/>
      <c r="L32" s="41"/>
    </row>
    <row r="33" spans="2:12" ht="12.75">
      <c r="B33" s="659" t="s">
        <v>136</v>
      </c>
      <c r="C33" s="659" t="s">
        <v>135</v>
      </c>
      <c r="D33" s="659" t="s">
        <v>293</v>
      </c>
      <c r="E33" s="659" t="s">
        <v>347</v>
      </c>
      <c r="F33" s="659" t="s">
        <v>292</v>
      </c>
      <c r="G33" s="659" t="s">
        <v>289</v>
      </c>
      <c r="H33" s="659" t="s">
        <v>290</v>
      </c>
      <c r="I33" s="659">
        <v>31530</v>
      </c>
      <c r="J33" s="659"/>
      <c r="K33" s="659"/>
      <c r="L33" s="660" t="s">
        <v>291</v>
      </c>
    </row>
    <row r="34" spans="2:12" ht="12.75">
      <c r="B34" s="659" t="s">
        <v>319</v>
      </c>
      <c r="C34" s="659" t="s">
        <v>116</v>
      </c>
      <c r="D34" s="659"/>
      <c r="E34" s="659" t="s">
        <v>397</v>
      </c>
      <c r="F34" s="659" t="s">
        <v>401</v>
      </c>
      <c r="G34" s="659"/>
      <c r="H34" s="659"/>
      <c r="I34" s="659"/>
      <c r="J34" s="659"/>
      <c r="K34" s="659"/>
      <c r="L34" s="659"/>
    </row>
    <row r="35" spans="2:12" ht="12.75">
      <c r="B35" s="2" t="s">
        <v>139</v>
      </c>
      <c r="C35" s="2" t="s">
        <v>181</v>
      </c>
      <c r="D35" s="2" t="s">
        <v>376</v>
      </c>
      <c r="E35" s="659" t="s">
        <v>361</v>
      </c>
      <c r="F35" s="2" t="s">
        <v>396</v>
      </c>
      <c r="G35" s="2"/>
      <c r="H35" s="2"/>
      <c r="I35" s="659"/>
      <c r="J35" s="2"/>
      <c r="K35" s="2"/>
      <c r="L35" s="2"/>
    </row>
    <row r="36" spans="2:12" ht="12.75">
      <c r="B36" s="2" t="s">
        <v>438</v>
      </c>
      <c r="C36" s="3" t="s">
        <v>439</v>
      </c>
      <c r="D36" s="2"/>
      <c r="E36" s="659"/>
      <c r="F36" s="2"/>
      <c r="G36" s="2"/>
      <c r="H36" s="2"/>
      <c r="I36" s="2"/>
      <c r="J36" s="2"/>
      <c r="K36" s="2"/>
      <c r="L36" s="2"/>
    </row>
    <row r="37" spans="2:12" ht="12.75">
      <c r="B37" s="320" t="s">
        <v>442</v>
      </c>
      <c r="C37" s="320" t="s">
        <v>441</v>
      </c>
      <c r="D37" s="320" t="s">
        <v>482</v>
      </c>
      <c r="E37" s="724" t="s">
        <v>561</v>
      </c>
      <c r="F37" s="320" t="s">
        <v>461</v>
      </c>
      <c r="G37" s="41"/>
      <c r="H37" s="41"/>
      <c r="I37" s="41"/>
      <c r="J37" s="320" t="s">
        <v>483</v>
      </c>
      <c r="K37" s="41"/>
      <c r="L37" s="785" t="s">
        <v>481</v>
      </c>
    </row>
    <row r="38" spans="2:12" ht="12.75">
      <c r="B38" s="320" t="s">
        <v>440</v>
      </c>
      <c r="C38" s="320" t="s">
        <v>441</v>
      </c>
      <c r="D38" s="320" t="s">
        <v>482</v>
      </c>
      <c r="E38" s="724" t="s">
        <v>561</v>
      </c>
      <c r="F38" s="320" t="s">
        <v>462</v>
      </c>
      <c r="G38" s="41"/>
      <c r="H38" s="41"/>
      <c r="I38" s="41"/>
      <c r="J38" s="41"/>
      <c r="K38" s="41"/>
      <c r="L38" s="41"/>
    </row>
    <row r="39" spans="2:12" ht="12.75">
      <c r="B39" s="659" t="s">
        <v>123</v>
      </c>
      <c r="C39" s="659" t="s">
        <v>122</v>
      </c>
      <c r="D39" s="659" t="s">
        <v>298</v>
      </c>
      <c r="E39" s="659" t="s">
        <v>227</v>
      </c>
      <c r="F39" s="659" t="s">
        <v>226</v>
      </c>
      <c r="G39" s="659" t="s">
        <v>220</v>
      </c>
      <c r="H39" s="659" t="s">
        <v>221</v>
      </c>
      <c r="I39" s="659" t="s">
        <v>222</v>
      </c>
      <c r="J39" s="659" t="s">
        <v>223</v>
      </c>
      <c r="K39" s="659" t="s">
        <v>225</v>
      </c>
      <c r="L39" s="660" t="s">
        <v>224</v>
      </c>
    </row>
    <row r="40" spans="2:12" ht="12.75">
      <c r="B40" s="659" t="s">
        <v>338</v>
      </c>
      <c r="C40" s="659" t="s">
        <v>122</v>
      </c>
      <c r="D40" s="659" t="s">
        <v>298</v>
      </c>
      <c r="E40" s="659" t="s">
        <v>227</v>
      </c>
      <c r="F40" s="659" t="s">
        <v>351</v>
      </c>
      <c r="G40" s="659" t="s">
        <v>220</v>
      </c>
      <c r="H40" s="659" t="s">
        <v>221</v>
      </c>
      <c r="I40" s="659" t="s">
        <v>339</v>
      </c>
      <c r="J40" s="659" t="s">
        <v>223</v>
      </c>
      <c r="K40" s="659"/>
      <c r="L40" s="660" t="s">
        <v>340</v>
      </c>
    </row>
    <row r="41" spans="2:12" ht="12.75">
      <c r="B41" s="2" t="s">
        <v>383</v>
      </c>
      <c r="C41" s="2" t="s">
        <v>382</v>
      </c>
      <c r="D41" s="41"/>
      <c r="E41" s="659" t="s">
        <v>402</v>
      </c>
      <c r="F41" s="659" t="s">
        <v>403</v>
      </c>
      <c r="G41" s="41"/>
      <c r="H41" s="41"/>
      <c r="I41" s="41"/>
      <c r="J41" s="41"/>
      <c r="K41" s="41"/>
      <c r="L41" s="41"/>
    </row>
    <row r="42" spans="2:12" ht="12.75">
      <c r="B42" s="2" t="s">
        <v>383</v>
      </c>
      <c r="C42" s="2" t="s">
        <v>382</v>
      </c>
      <c r="D42" s="41"/>
      <c r="E42" s="659" t="s">
        <v>402</v>
      </c>
      <c r="F42" s="659" t="s">
        <v>404</v>
      </c>
      <c r="G42" s="41"/>
      <c r="H42" s="41"/>
      <c r="I42" s="41"/>
      <c r="J42" s="41"/>
      <c r="K42" s="41"/>
      <c r="L42" s="41"/>
    </row>
    <row r="43" spans="2:12" ht="12.75">
      <c r="B43" s="659" t="s">
        <v>165</v>
      </c>
      <c r="C43" s="659" t="s">
        <v>109</v>
      </c>
      <c r="D43" s="2" t="s">
        <v>389</v>
      </c>
      <c r="E43" s="724" t="s">
        <v>394</v>
      </c>
      <c r="F43" s="659" t="s">
        <v>288</v>
      </c>
      <c r="G43" s="659" t="s">
        <v>284</v>
      </c>
      <c r="H43" s="659" t="s">
        <v>285</v>
      </c>
      <c r="I43" s="659" t="s">
        <v>286</v>
      </c>
      <c r="J43" s="659" t="s">
        <v>370</v>
      </c>
      <c r="K43" s="659" t="s">
        <v>373</v>
      </c>
      <c r="L43" s="660" t="s">
        <v>287</v>
      </c>
    </row>
    <row r="44" spans="2:12" ht="12.75">
      <c r="B44" s="659" t="s">
        <v>120</v>
      </c>
      <c r="C44" s="659" t="s">
        <v>121</v>
      </c>
      <c r="D44" s="320" t="s">
        <v>564</v>
      </c>
      <c r="E44" s="1028" t="s">
        <v>563</v>
      </c>
      <c r="F44" s="659" t="s">
        <v>283</v>
      </c>
      <c r="G44" s="659" t="s">
        <v>277</v>
      </c>
      <c r="H44" s="659" t="s">
        <v>278</v>
      </c>
      <c r="I44" s="659" t="s">
        <v>279</v>
      </c>
      <c r="J44" s="659" t="s">
        <v>280</v>
      </c>
      <c r="K44" s="659" t="s">
        <v>282</v>
      </c>
      <c r="L44" s="660" t="s">
        <v>281</v>
      </c>
    </row>
    <row r="45" spans="2:12" ht="12.75">
      <c r="B45" s="659" t="s">
        <v>166</v>
      </c>
      <c r="C45" s="659" t="s">
        <v>134</v>
      </c>
      <c r="D45" s="659" t="s">
        <v>336</v>
      </c>
      <c r="E45" s="659" t="s">
        <v>337</v>
      </c>
      <c r="F45" s="659" t="s">
        <v>335</v>
      </c>
      <c r="G45" s="659" t="s">
        <v>329</v>
      </c>
      <c r="H45" s="659" t="s">
        <v>330</v>
      </c>
      <c r="I45" s="659" t="s">
        <v>331</v>
      </c>
      <c r="J45" s="659" t="s">
        <v>332</v>
      </c>
      <c r="K45" s="659" t="s">
        <v>334</v>
      </c>
      <c r="L45" s="660" t="s">
        <v>333</v>
      </c>
    </row>
    <row r="46" spans="2:12" ht="12.75">
      <c r="B46" s="2" t="s">
        <v>533</v>
      </c>
      <c r="C46" s="2" t="s">
        <v>534</v>
      </c>
      <c r="D46" s="2" t="s">
        <v>336</v>
      </c>
      <c r="E46" s="659" t="s">
        <v>337</v>
      </c>
      <c r="F46" s="320" t="s">
        <v>566</v>
      </c>
      <c r="G46" s="2"/>
      <c r="H46" s="2"/>
      <c r="I46" s="2"/>
      <c r="J46" s="2"/>
      <c r="K46" s="2"/>
      <c r="L46" s="2"/>
    </row>
    <row r="47" spans="2:12" ht="12.75">
      <c r="B47" s="659" t="s">
        <v>108</v>
      </c>
      <c r="C47" s="659" t="s">
        <v>131</v>
      </c>
      <c r="D47" s="659" t="s">
        <v>298</v>
      </c>
      <c r="E47" s="659" t="s">
        <v>227</v>
      </c>
      <c r="F47" s="659" t="s">
        <v>297</v>
      </c>
      <c r="G47" s="659" t="s">
        <v>294</v>
      </c>
      <c r="H47" s="659" t="s">
        <v>221</v>
      </c>
      <c r="I47" s="659" t="s">
        <v>222</v>
      </c>
      <c r="J47" s="659" t="s">
        <v>295</v>
      </c>
      <c r="K47" s="659" t="s">
        <v>296</v>
      </c>
      <c r="L47" s="660" t="s">
        <v>371</v>
      </c>
    </row>
    <row r="48" spans="2:12" ht="12.75">
      <c r="B48" s="2" t="s">
        <v>413</v>
      </c>
      <c r="C48" s="2" t="s">
        <v>414</v>
      </c>
      <c r="D48" s="320" t="s">
        <v>478</v>
      </c>
      <c r="E48" s="724" t="s">
        <v>532</v>
      </c>
      <c r="F48" s="659" t="s">
        <v>460</v>
      </c>
      <c r="G48" s="2"/>
      <c r="H48" s="2"/>
      <c r="I48" s="2"/>
      <c r="J48" s="724" t="s">
        <v>479</v>
      </c>
      <c r="K48" s="724" t="s">
        <v>480</v>
      </c>
      <c r="L48" s="785" t="s">
        <v>477</v>
      </c>
    </row>
    <row r="49" spans="2:12" ht="12.75">
      <c r="B49" s="659" t="s">
        <v>110</v>
      </c>
      <c r="C49" s="787" t="s">
        <v>111</v>
      </c>
      <c r="D49" s="659" t="s">
        <v>234</v>
      </c>
      <c r="E49" s="659" t="s">
        <v>349</v>
      </c>
      <c r="F49" s="659" t="s">
        <v>233</v>
      </c>
      <c r="G49" s="659" t="s">
        <v>228</v>
      </c>
      <c r="H49" s="659" t="s">
        <v>229</v>
      </c>
      <c r="I49" s="659" t="s">
        <v>230</v>
      </c>
      <c r="J49" s="659" t="s">
        <v>366</v>
      </c>
      <c r="K49" s="659" t="s">
        <v>232</v>
      </c>
      <c r="L49" s="660" t="s">
        <v>231</v>
      </c>
    </row>
    <row r="50" spans="2:12" ht="12.75">
      <c r="B50" s="661" t="s">
        <v>150</v>
      </c>
      <c r="C50" s="661" t="s">
        <v>111</v>
      </c>
      <c r="D50" s="661" t="s">
        <v>234</v>
      </c>
      <c r="E50" s="661" t="s">
        <v>349</v>
      </c>
      <c r="F50" s="661" t="s">
        <v>350</v>
      </c>
      <c r="G50" s="663" t="s">
        <v>228</v>
      </c>
      <c r="H50" s="661" t="s">
        <v>320</v>
      </c>
      <c r="I50" s="661" t="s">
        <v>230</v>
      </c>
      <c r="J50" s="661" t="s">
        <v>366</v>
      </c>
      <c r="K50" s="661" t="s">
        <v>321</v>
      </c>
      <c r="L50" s="664"/>
    </row>
    <row r="51" spans="2:12" ht="12.75">
      <c r="B51" s="320" t="s">
        <v>126</v>
      </c>
      <c r="C51" s="786" t="s">
        <v>443</v>
      </c>
      <c r="D51" s="320" t="s">
        <v>484</v>
      </c>
      <c r="E51" s="724" t="s">
        <v>347</v>
      </c>
      <c r="F51" s="2" t="s">
        <v>569</v>
      </c>
      <c r="G51" s="41"/>
      <c r="H51" s="41"/>
      <c r="I51" s="41"/>
      <c r="J51" s="41"/>
      <c r="K51" s="320" t="s">
        <v>485</v>
      </c>
      <c r="L51" s="785" t="s">
        <v>486</v>
      </c>
    </row>
    <row r="52" spans="2:12" ht="12.75">
      <c r="B52" s="666" t="s">
        <v>535</v>
      </c>
      <c r="C52" s="666" t="s">
        <v>536</v>
      </c>
      <c r="D52" s="2" t="s">
        <v>537</v>
      </c>
      <c r="E52" s="659" t="s">
        <v>567</v>
      </c>
      <c r="F52" s="659" t="s">
        <v>538</v>
      </c>
      <c r="G52" s="41"/>
      <c r="H52" s="41"/>
      <c r="I52" s="41"/>
      <c r="J52" s="41"/>
      <c r="K52" s="41"/>
      <c r="L52" s="41"/>
    </row>
    <row r="53" spans="2:12" ht="12.75">
      <c r="B53" s="320" t="s">
        <v>448</v>
      </c>
      <c r="C53" s="2" t="s">
        <v>449</v>
      </c>
      <c r="D53" s="320" t="s">
        <v>487</v>
      </c>
      <c r="E53" s="724" t="s">
        <v>488</v>
      </c>
      <c r="F53" s="320" t="s">
        <v>489</v>
      </c>
      <c r="G53" s="2"/>
      <c r="H53" s="2"/>
      <c r="I53" s="2"/>
      <c r="J53" s="724" t="s">
        <v>491</v>
      </c>
      <c r="K53" s="724" t="s">
        <v>492</v>
      </c>
      <c r="L53" s="785" t="s">
        <v>490</v>
      </c>
    </row>
    <row r="54" spans="2:12" ht="12.75">
      <c r="B54" s="2" t="s">
        <v>182</v>
      </c>
      <c r="C54" s="2" t="s">
        <v>183</v>
      </c>
      <c r="D54" s="659" t="s">
        <v>293</v>
      </c>
      <c r="E54" s="659" t="s">
        <v>347</v>
      </c>
      <c r="F54" s="659" t="s">
        <v>405</v>
      </c>
      <c r="G54" s="2"/>
      <c r="H54" s="2"/>
      <c r="I54" s="2"/>
      <c r="J54" s="2"/>
      <c r="K54" s="2"/>
      <c r="L54" s="2"/>
    </row>
    <row r="55" spans="2:12" ht="12.75">
      <c r="B55" s="2" t="s">
        <v>380</v>
      </c>
      <c r="C55" s="2" t="s">
        <v>385</v>
      </c>
      <c r="D55" s="659" t="s">
        <v>293</v>
      </c>
      <c r="E55" s="659" t="s">
        <v>347</v>
      </c>
      <c r="F55" s="2" t="s">
        <v>392</v>
      </c>
      <c r="G55" s="2"/>
      <c r="H55" s="2"/>
      <c r="I55" s="2"/>
      <c r="J55" s="2"/>
      <c r="K55" s="2"/>
      <c r="L55" s="2"/>
    </row>
    <row r="56" spans="2:12" ht="12.75">
      <c r="B56" s="659" t="s">
        <v>173</v>
      </c>
      <c r="C56" s="659" t="s">
        <v>124</v>
      </c>
      <c r="D56" s="659" t="s">
        <v>260</v>
      </c>
      <c r="E56" s="659" t="s">
        <v>356</v>
      </c>
      <c r="F56" s="659" t="s">
        <v>259</v>
      </c>
      <c r="G56" s="659" t="s">
        <v>256</v>
      </c>
      <c r="H56" s="659" t="s">
        <v>257</v>
      </c>
      <c r="I56" s="659">
        <v>71100</v>
      </c>
      <c r="J56" s="659" t="s">
        <v>367</v>
      </c>
      <c r="K56" s="659" t="s">
        <v>374</v>
      </c>
      <c r="L56" s="660" t="s">
        <v>258</v>
      </c>
    </row>
    <row r="57" spans="2:12" ht="12.75">
      <c r="B57" s="659" t="s">
        <v>128</v>
      </c>
      <c r="C57" s="659" t="s">
        <v>127</v>
      </c>
      <c r="D57" s="2"/>
      <c r="E57" s="659" t="s">
        <v>360</v>
      </c>
      <c r="F57" s="659" t="s">
        <v>359</v>
      </c>
      <c r="G57" s="2" t="s">
        <v>393</v>
      </c>
      <c r="H57" s="2" t="s">
        <v>325</v>
      </c>
      <c r="I57" s="659" t="s">
        <v>237</v>
      </c>
      <c r="J57" s="2"/>
      <c r="K57" s="2"/>
      <c r="L57" s="2"/>
    </row>
    <row r="58" spans="2:12" ht="12.75">
      <c r="B58" s="659" t="s">
        <v>157</v>
      </c>
      <c r="C58" s="659" t="s">
        <v>115</v>
      </c>
      <c r="D58" s="659" t="s">
        <v>267</v>
      </c>
      <c r="E58" s="659" t="s">
        <v>268</v>
      </c>
      <c r="F58" s="659" t="s">
        <v>266</v>
      </c>
      <c r="G58" s="659" t="s">
        <v>261</v>
      </c>
      <c r="H58" s="659" t="s">
        <v>262</v>
      </c>
      <c r="I58" s="659" t="s">
        <v>263</v>
      </c>
      <c r="J58" s="659" t="s">
        <v>368</v>
      </c>
      <c r="K58" s="659" t="s">
        <v>265</v>
      </c>
      <c r="L58" s="660" t="s">
        <v>264</v>
      </c>
    </row>
    <row r="59" spans="2:12" ht="12.75">
      <c r="B59" s="659" t="s">
        <v>157</v>
      </c>
      <c r="C59" s="659" t="s">
        <v>158</v>
      </c>
      <c r="D59" s="659" t="s">
        <v>317</v>
      </c>
      <c r="E59" s="659" t="s">
        <v>318</v>
      </c>
      <c r="F59" s="659" t="s">
        <v>316</v>
      </c>
      <c r="G59" s="659" t="s">
        <v>312</v>
      </c>
      <c r="H59" s="659" t="s">
        <v>313</v>
      </c>
      <c r="I59" s="659" t="s">
        <v>314</v>
      </c>
      <c r="J59" s="659" t="s">
        <v>369</v>
      </c>
      <c r="K59" s="659"/>
      <c r="L59" s="660" t="s">
        <v>315</v>
      </c>
    </row>
    <row r="60" spans="2:12" ht="12.75">
      <c r="B60" s="2" t="s">
        <v>166</v>
      </c>
      <c r="C60" s="2" t="s">
        <v>552</v>
      </c>
      <c r="D60" s="2"/>
      <c r="E60" s="659" t="s">
        <v>568</v>
      </c>
      <c r="F60" s="6" t="s">
        <v>553</v>
      </c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659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659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659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659"/>
      <c r="F64" s="2"/>
      <c r="G64" s="2"/>
      <c r="H64" s="2"/>
      <c r="I64" s="2"/>
      <c r="J64" s="2"/>
      <c r="K64" s="2"/>
      <c r="L64" s="2"/>
    </row>
  </sheetData>
  <sheetProtection/>
  <hyperlinks>
    <hyperlink ref="L39" r:id="rId1" display="jeremy.lagrue@orange.fr"/>
    <hyperlink ref="L49" r:id="rId2" display="daniel.pinoteau@ifrance.com"/>
    <hyperlink ref="L28" r:id="rId3" display="laurent.gauthie@airbus.com"/>
    <hyperlink ref="L16" r:id="rId4" display="S.coulomb@tharsys.fr"/>
    <hyperlink ref="L4" r:id="rId5" display="janziani@teaser.fr"/>
    <hyperlink ref="L56" r:id="rId6" display="jerome.vadrot@aliceadsl.fr"/>
    <hyperlink ref="L58" r:id="rId7" display="f.vandriessche@free.fr"/>
    <hyperlink ref="L44" r:id="rId8" display="jacques.lerallic@free.fr"/>
    <hyperlink ref="L43" r:id="rId9" display="Dric59@hotmail.fr"/>
    <hyperlink ref="L33" r:id="rId10" display="roland.henninot@free.fr"/>
    <hyperlink ref="L47" r:id="rId11" display="patrick.medard@free.fr"/>
    <hyperlink ref="L12" r:id="rId12" display="basilou@free.fr"/>
    <hyperlink ref="L13" r:id="rId13" display="guillaumebourely@yahoo.co.uk"/>
    <hyperlink ref="L59" r:id="rId14" display="frederic.witters@wanadoo.fr"/>
    <hyperlink ref="L45" r:id="rId15" display="remi.lejeune@free.fr"/>
    <hyperlink ref="L40" r:id="rId16" display="ph.lagrue@wanadoo.fr"/>
    <hyperlink ref="L7" r:id="rId17" display="boris.bataille@gmail.com"/>
    <hyperlink ref="L22" r:id="rId18" display="phduru@wanadoo.fr"/>
    <hyperlink ref="L9" r:id="rId19" display="rudy.beun@yahoo.fr"/>
    <hyperlink ref="L18" r:id="rId20" display="flyingcyrilou@yahoo.fr"/>
    <hyperlink ref="L48" r:id="rId21" display="mognol_s@hotmail.com"/>
    <hyperlink ref="L37" r:id="rId22" display="jpkrust@gmail.com"/>
    <hyperlink ref="L51" r:id="rId23" display="laurent.potin@caramail.com"/>
    <hyperlink ref="L53" r:id="rId24" display="cstephan1@club-internet.fr"/>
  </hyperlinks>
  <printOptions/>
  <pageMargins left="0.787401575" right="0.787401575" top="0.984251969" bottom="0.984251969" header="0.4921259845" footer="0.4921259845"/>
  <pageSetup horizontalDpi="300" verticalDpi="300" orientation="landscape" paperSize="9" scale="67" r:id="rId2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/>
  <dimension ref="A2:U34"/>
  <sheetViews>
    <sheetView zoomScale="85" zoomScaleNormal="85" zoomScalePageLayoutView="0" workbookViewId="0" topLeftCell="A1">
      <selection activeCell="M24" sqref="M24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0" customWidth="1"/>
    <col min="8" max="8" width="5.28125" style="0" customWidth="1"/>
    <col min="9" max="9" width="5.140625" style="0" customWidth="1"/>
    <col min="10" max="10" width="8.28125" style="0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5.28125" style="0" customWidth="1"/>
    <col min="17" max="17" width="9.7109375" style="0" customWidth="1"/>
    <col min="18" max="18" width="10.140625" style="0" customWidth="1"/>
    <col min="19" max="19" width="9.140625" style="0" customWidth="1"/>
    <col min="20" max="20" width="8.421875" style="0" customWidth="1"/>
    <col min="21" max="21" width="10.28125" style="0" hidden="1" customWidth="1"/>
    <col min="22" max="22" width="8.7109375" style="0" customWidth="1"/>
  </cols>
  <sheetData>
    <row r="1" ht="13.5" thickBot="1"/>
    <row r="2" spans="1:21" ht="13.5" customHeight="1" thickBot="1">
      <c r="A2" s="77"/>
      <c r="B2" s="77"/>
      <c r="C2" s="10" t="s">
        <v>162</v>
      </c>
      <c r="D2" s="77"/>
      <c r="F2" s="12"/>
      <c r="G2" s="48"/>
      <c r="H2" s="9"/>
      <c r="J2" s="360" t="s">
        <v>163</v>
      </c>
      <c r="K2" s="351"/>
      <c r="L2" s="12"/>
      <c r="M2" s="327"/>
      <c r="N2" s="204"/>
      <c r="O2" s="5"/>
      <c r="U2" s="48"/>
    </row>
    <row r="3" spans="1:21" ht="13.5" customHeight="1" thickBot="1">
      <c r="A3" s="77"/>
      <c r="B3" s="77"/>
      <c r="C3" s="77"/>
      <c r="D3" s="77"/>
      <c r="F3" s="12"/>
      <c r="G3" s="48"/>
      <c r="H3" s="9"/>
      <c r="J3" s="205"/>
      <c r="L3" s="12"/>
      <c r="N3" s="204"/>
      <c r="O3" s="5"/>
      <c r="U3" s="48"/>
    </row>
    <row r="4" spans="1:21" ht="15.75" customHeight="1" thickBot="1">
      <c r="A4" s="77"/>
      <c r="B4" s="77"/>
      <c r="C4" s="344" t="s">
        <v>160</v>
      </c>
      <c r="D4" s="343">
        <v>1</v>
      </c>
      <c r="G4" s="48"/>
      <c r="H4" s="9"/>
      <c r="I4" s="106"/>
      <c r="J4" s="980">
        <f>MAX(U6:U14)</f>
        <v>0</v>
      </c>
      <c r="N4" s="30">
        <f>MAX(M6:M13)</f>
        <v>18</v>
      </c>
      <c r="O4" s="5"/>
      <c r="P4" s="5"/>
      <c r="Q4" s="5"/>
      <c r="U4" s="58"/>
    </row>
    <row r="5" spans="1:21" ht="15.75" customHeight="1" thickBot="1">
      <c r="A5" s="219"/>
      <c r="B5" s="50" t="s">
        <v>25</v>
      </c>
      <c r="C5" s="782" t="s">
        <v>24</v>
      </c>
      <c r="D5" s="328"/>
      <c r="E5" s="51" t="s">
        <v>10</v>
      </c>
      <c r="F5" s="50"/>
      <c r="G5" s="50" t="s">
        <v>43</v>
      </c>
      <c r="H5" s="50" t="s">
        <v>50</v>
      </c>
      <c r="I5" s="87" t="s">
        <v>44</v>
      </c>
      <c r="J5" s="50" t="s">
        <v>45</v>
      </c>
      <c r="K5" s="51" t="s">
        <v>11</v>
      </c>
      <c r="L5" s="50"/>
      <c r="M5" s="50" t="s">
        <v>46</v>
      </c>
      <c r="N5" s="64" t="s">
        <v>45</v>
      </c>
      <c r="O5" s="350" t="s">
        <v>161</v>
      </c>
      <c r="P5" s="351"/>
      <c r="Q5" s="349"/>
      <c r="R5" s="5"/>
      <c r="U5" s="50" t="s">
        <v>44</v>
      </c>
    </row>
    <row r="6" spans="1:21" ht="15.75" customHeight="1">
      <c r="A6" s="338">
        <v>1</v>
      </c>
      <c r="B6" s="339">
        <v>16</v>
      </c>
      <c r="C6" s="1051" t="s">
        <v>167</v>
      </c>
      <c r="D6" s="1143">
        <v>41130</v>
      </c>
      <c r="E6" s="72">
        <v>1</v>
      </c>
      <c r="F6" s="72" t="s">
        <v>16</v>
      </c>
      <c r="G6" s="124"/>
      <c r="H6" s="125"/>
      <c r="I6" s="103">
        <v>0</v>
      </c>
      <c r="J6" s="83">
        <f>IF(U6,1000/J4*U6,0)</f>
        <v>0</v>
      </c>
      <c r="K6" s="59">
        <v>1</v>
      </c>
      <c r="L6" s="60" t="s">
        <v>12</v>
      </c>
      <c r="M6" s="125">
        <v>16</v>
      </c>
      <c r="N6" s="79">
        <f>IF(M6,1000/N4*M6,0)</f>
        <v>888.8888888888889</v>
      </c>
      <c r="O6" s="5"/>
      <c r="P6" s="352"/>
      <c r="Q6" s="349"/>
      <c r="R6" s="5"/>
      <c r="U6" s="60">
        <f aca="true" t="shared" si="0" ref="U6:U14">IF(G6&lt;10,ROUNDDOWN(G6,0)*60+(G6-ROUNDDOWN(G6,0))*100+H6,ROUNDDOWN(G6,0)*60-(G6-ROUNDDOWN(G6,0))*100+H6)</f>
        <v>0</v>
      </c>
    </row>
    <row r="7" spans="1:21" ht="15.75" customHeight="1">
      <c r="A7" s="342">
        <v>2</v>
      </c>
      <c r="B7" s="340">
        <v>1</v>
      </c>
      <c r="C7" s="334" t="s">
        <v>5</v>
      </c>
      <c r="D7" s="123" t="s">
        <v>465</v>
      </c>
      <c r="E7" s="54">
        <v>1</v>
      </c>
      <c r="F7" s="54" t="s">
        <v>17</v>
      </c>
      <c r="G7" s="126"/>
      <c r="H7" s="127"/>
      <c r="I7" s="102">
        <v>0</v>
      </c>
      <c r="J7" s="84">
        <f>IF(U7,1000/J4*U7,0)</f>
        <v>0</v>
      </c>
      <c r="K7" s="62">
        <v>1</v>
      </c>
      <c r="L7" s="55" t="s">
        <v>13</v>
      </c>
      <c r="M7" s="127">
        <v>18</v>
      </c>
      <c r="N7" s="80">
        <f>IF(M7,1000/N4*M7,0)</f>
        <v>1000</v>
      </c>
      <c r="O7" s="5"/>
      <c r="P7" s="352"/>
      <c r="Q7" s="5"/>
      <c r="R7" s="5"/>
      <c r="U7" s="55">
        <f t="shared" si="0"/>
        <v>0</v>
      </c>
    </row>
    <row r="8" spans="1:21" ht="15.75" customHeight="1">
      <c r="A8" s="341">
        <v>3</v>
      </c>
      <c r="B8" s="340">
        <v>9</v>
      </c>
      <c r="C8" s="336" t="s">
        <v>180</v>
      </c>
      <c r="D8" s="1144">
        <v>41150</v>
      </c>
      <c r="E8" s="73">
        <v>1</v>
      </c>
      <c r="F8" s="73" t="s">
        <v>18</v>
      </c>
      <c r="G8" s="126"/>
      <c r="H8" s="127"/>
      <c r="I8" s="104">
        <v>0</v>
      </c>
      <c r="J8" s="85">
        <f>IF(U8,1000/J4*U8,0)</f>
        <v>0</v>
      </c>
      <c r="K8" s="63">
        <v>1</v>
      </c>
      <c r="L8" s="53" t="s">
        <v>14</v>
      </c>
      <c r="M8" s="127">
        <v>16</v>
      </c>
      <c r="N8" s="81">
        <f>IF(M8,1000/N4*M8,0)</f>
        <v>888.8888888888889</v>
      </c>
      <c r="O8" s="5"/>
      <c r="P8" s="352"/>
      <c r="Q8" s="5"/>
      <c r="R8" s="5"/>
      <c r="U8" s="53">
        <f t="shared" si="0"/>
        <v>0</v>
      </c>
    </row>
    <row r="9" spans="1:21" ht="15.75" customHeight="1">
      <c r="A9" s="342">
        <v>4</v>
      </c>
      <c r="B9" s="340">
        <v>20</v>
      </c>
      <c r="C9" s="334" t="s">
        <v>427</v>
      </c>
      <c r="D9" s="1145">
        <v>41180</v>
      </c>
      <c r="E9" s="54">
        <v>1</v>
      </c>
      <c r="F9" s="54" t="s">
        <v>19</v>
      </c>
      <c r="G9" s="126"/>
      <c r="H9" s="127"/>
      <c r="I9" s="102">
        <v>0</v>
      </c>
      <c r="J9" s="84">
        <f>IF(U9,1000/J4*U9,0)</f>
        <v>0</v>
      </c>
      <c r="K9" s="62">
        <v>1</v>
      </c>
      <c r="L9" s="55" t="s">
        <v>15</v>
      </c>
      <c r="M9" s="127">
        <v>12</v>
      </c>
      <c r="N9" s="80">
        <f>IF(M9,1000/N4*M9,0)</f>
        <v>666.6666666666667</v>
      </c>
      <c r="O9" s="5"/>
      <c r="P9" s="352"/>
      <c r="Q9" s="5"/>
      <c r="R9" s="5"/>
      <c r="U9" s="55">
        <f t="shared" si="0"/>
        <v>0</v>
      </c>
    </row>
    <row r="10" spans="1:21" ht="15.75" customHeight="1">
      <c r="A10" s="341">
        <v>5</v>
      </c>
      <c r="B10" s="340"/>
      <c r="C10" s="336"/>
      <c r="D10" s="123"/>
      <c r="E10" s="73">
        <v>1</v>
      </c>
      <c r="F10" s="73" t="s">
        <v>42</v>
      </c>
      <c r="G10" s="126"/>
      <c r="H10" s="127"/>
      <c r="I10" s="104">
        <v>0</v>
      </c>
      <c r="J10" s="85">
        <f>IF(U10,1000/J4*U10,0)</f>
        <v>0</v>
      </c>
      <c r="K10" s="63"/>
      <c r="L10" s="53"/>
      <c r="M10" s="127"/>
      <c r="N10" s="81">
        <f>IF(M10,1000/N4*M10,0)</f>
        <v>0</v>
      </c>
      <c r="O10" s="5"/>
      <c r="P10" s="352"/>
      <c r="Q10" s="5"/>
      <c r="R10" s="5"/>
      <c r="U10" s="53">
        <f t="shared" si="0"/>
        <v>0</v>
      </c>
    </row>
    <row r="11" spans="1:21" ht="15.75" customHeight="1">
      <c r="A11" s="342">
        <v>6</v>
      </c>
      <c r="B11" s="340"/>
      <c r="C11" s="334"/>
      <c r="D11" s="123"/>
      <c r="E11" s="54">
        <v>1</v>
      </c>
      <c r="F11" s="54" t="s">
        <v>105</v>
      </c>
      <c r="G11" s="126"/>
      <c r="H11" s="127"/>
      <c r="I11" s="102">
        <v>0</v>
      </c>
      <c r="J11" s="534">
        <f>IF(U11,1000/J4*U11,0)</f>
        <v>0</v>
      </c>
      <c r="K11" s="62"/>
      <c r="L11" s="55"/>
      <c r="M11" s="127"/>
      <c r="N11" s="80">
        <f>IF(M11,1000/N4*M11,0)</f>
        <v>0</v>
      </c>
      <c r="O11" s="5"/>
      <c r="P11" s="352"/>
      <c r="Q11" s="5"/>
      <c r="R11" s="5"/>
      <c r="U11" s="53">
        <f t="shared" si="0"/>
        <v>0</v>
      </c>
    </row>
    <row r="12" spans="1:21" ht="15.75" customHeight="1">
      <c r="A12" s="341">
        <v>7</v>
      </c>
      <c r="B12" s="340"/>
      <c r="C12" s="336"/>
      <c r="D12" s="961"/>
      <c r="E12" s="73">
        <v>1</v>
      </c>
      <c r="F12" s="73" t="s">
        <v>106</v>
      </c>
      <c r="G12" s="929"/>
      <c r="H12" s="930"/>
      <c r="I12" s="104">
        <v>0</v>
      </c>
      <c r="J12" s="85">
        <f>IF(U12,1000/J4*U12,0)</f>
        <v>0</v>
      </c>
      <c r="K12" s="63"/>
      <c r="L12" s="53"/>
      <c r="M12" s="930"/>
      <c r="N12" s="81">
        <f>IF(M12,1000/N4*M12,0)</f>
        <v>0</v>
      </c>
      <c r="O12" s="5"/>
      <c r="P12" s="352"/>
      <c r="Q12" s="5"/>
      <c r="R12" s="5"/>
      <c r="U12" s="53">
        <f t="shared" si="0"/>
        <v>0</v>
      </c>
    </row>
    <row r="13" spans="1:21" ht="15.75" customHeight="1">
      <c r="A13" s="342">
        <v>8</v>
      </c>
      <c r="B13" s="340"/>
      <c r="C13" s="334"/>
      <c r="D13" s="123"/>
      <c r="E13" s="54">
        <v>1</v>
      </c>
      <c r="F13" s="54" t="s">
        <v>107</v>
      </c>
      <c r="G13" s="126"/>
      <c r="H13" s="127"/>
      <c r="I13" s="102">
        <v>0</v>
      </c>
      <c r="J13" s="534">
        <f>IF(U13,1000/J4*U13,0)</f>
        <v>0</v>
      </c>
      <c r="K13" s="62"/>
      <c r="L13" s="55"/>
      <c r="M13" s="127"/>
      <c r="N13" s="80">
        <f>IF(M13,1000/N4*M13,0)</f>
        <v>0</v>
      </c>
      <c r="O13" s="5"/>
      <c r="P13" s="352"/>
      <c r="Q13" s="931"/>
      <c r="R13" s="5"/>
      <c r="U13" s="53">
        <f t="shared" si="0"/>
        <v>0</v>
      </c>
    </row>
    <row r="14" spans="1:21" ht="15.75" customHeight="1" thickBot="1">
      <c r="A14" s="932">
        <v>9</v>
      </c>
      <c r="B14" s="944"/>
      <c r="C14" s="933"/>
      <c r="D14" s="962"/>
      <c r="E14" s="934">
        <v>1</v>
      </c>
      <c r="F14" s="934" t="s">
        <v>550</v>
      </c>
      <c r="G14" s="935"/>
      <c r="H14" s="936"/>
      <c r="I14" s="937">
        <v>0</v>
      </c>
      <c r="J14" s="938">
        <f>IF(U14,1000/J4*U14,0)</f>
        <v>0</v>
      </c>
      <c r="K14" s="939"/>
      <c r="L14" s="940"/>
      <c r="M14" s="936"/>
      <c r="N14" s="941">
        <f>IF(M14,1000/N5*M14,0)</f>
        <v>0</v>
      </c>
      <c r="O14" s="942"/>
      <c r="P14" s="943"/>
      <c r="U14" s="53">
        <f t="shared" si="0"/>
        <v>0</v>
      </c>
    </row>
    <row r="15" spans="1:21" ht="12.75" customHeight="1">
      <c r="A15" s="337"/>
      <c r="B15" s="337"/>
      <c r="C15" s="337"/>
      <c r="D15" s="337"/>
      <c r="G15" s="48"/>
      <c r="H15" s="9"/>
      <c r="J15" s="48"/>
      <c r="U15" s="48"/>
    </row>
    <row r="16" spans="1:21" ht="12.75" customHeight="1">
      <c r="A16" s="337"/>
      <c r="B16" s="337"/>
      <c r="C16" s="337"/>
      <c r="D16" s="337"/>
      <c r="G16" s="48"/>
      <c r="H16" s="9"/>
      <c r="J16" s="48"/>
      <c r="U16" s="48"/>
    </row>
    <row r="17" spans="1:21" ht="13.5" thickBot="1">
      <c r="A17" s="337"/>
      <c r="B17" s="337"/>
      <c r="C17" s="337"/>
      <c r="D17" s="337"/>
      <c r="G17" s="48"/>
      <c r="H17" s="9"/>
      <c r="J17" s="48"/>
      <c r="M17" s="5"/>
      <c r="U17" s="48"/>
    </row>
    <row r="18" spans="1:21" ht="15.75" customHeight="1" thickBot="1">
      <c r="A18" s="337"/>
      <c r="B18" s="337"/>
      <c r="C18" s="344" t="s">
        <v>160</v>
      </c>
      <c r="D18" s="343">
        <v>3</v>
      </c>
      <c r="G18" s="48"/>
      <c r="H18" s="9"/>
      <c r="I18" s="106"/>
      <c r="J18" s="220">
        <f>MAX(U20:U28)</f>
        <v>0</v>
      </c>
      <c r="N18" s="30">
        <f>MAX(M20:M27)</f>
        <v>17</v>
      </c>
      <c r="U18" s="58"/>
    </row>
    <row r="19" spans="1:21" ht="15.75" customHeight="1" thickBot="1">
      <c r="A19" s="219"/>
      <c r="B19" s="50" t="s">
        <v>25</v>
      </c>
      <c r="C19" s="50" t="s">
        <v>24</v>
      </c>
      <c r="D19" s="328"/>
      <c r="E19" s="51" t="s">
        <v>10</v>
      </c>
      <c r="F19" s="52"/>
      <c r="G19" s="50" t="s">
        <v>43</v>
      </c>
      <c r="H19" s="50" t="s">
        <v>50</v>
      </c>
      <c r="I19" s="87" t="s">
        <v>44</v>
      </c>
      <c r="J19" s="50" t="s">
        <v>45</v>
      </c>
      <c r="K19" s="51" t="s">
        <v>11</v>
      </c>
      <c r="L19" s="50"/>
      <c r="M19" s="50" t="s">
        <v>46</v>
      </c>
      <c r="N19" s="64" t="s">
        <v>45</v>
      </c>
      <c r="O19" s="350" t="s">
        <v>161</v>
      </c>
      <c r="P19" s="351"/>
      <c r="R19" s="30"/>
      <c r="U19" s="50" t="s">
        <v>44</v>
      </c>
    </row>
    <row r="20" spans="1:21" ht="15.75" customHeight="1">
      <c r="A20" s="329">
        <v>1</v>
      </c>
      <c r="B20" s="330">
        <v>13</v>
      </c>
      <c r="C20" s="331" t="s">
        <v>429</v>
      </c>
      <c r="D20" s="1165">
        <v>41110</v>
      </c>
      <c r="E20" s="72">
        <v>1</v>
      </c>
      <c r="F20" s="72" t="s">
        <v>16</v>
      </c>
      <c r="G20" s="124"/>
      <c r="H20" s="125"/>
      <c r="I20" s="103">
        <v>0</v>
      </c>
      <c r="J20" s="83">
        <f>IF(U20,1000/J18*U20,0)</f>
        <v>0</v>
      </c>
      <c r="K20" s="59">
        <v>1</v>
      </c>
      <c r="L20" s="60" t="s">
        <v>12</v>
      </c>
      <c r="M20" s="125">
        <v>13</v>
      </c>
      <c r="N20" s="79">
        <f>IF(M20,1000/N18*M20,0)</f>
        <v>764.7058823529411</v>
      </c>
      <c r="P20" s="359"/>
      <c r="U20" s="60">
        <f aca="true" t="shared" si="1" ref="U20:U28">IF(G20&lt;10,ROUNDDOWN(G20,0)*60+(G20-ROUNDDOWN(G20,0))*100+H20,ROUNDDOWN(G20,0)*60-(G20-ROUNDDOWN(G20,0))*100+H20)</f>
        <v>0</v>
      </c>
    </row>
    <row r="21" spans="1:21" ht="15.75" customHeight="1">
      <c r="A21" s="332">
        <v>2</v>
      </c>
      <c r="B21" s="333">
        <v>2</v>
      </c>
      <c r="C21" s="334" t="s">
        <v>2</v>
      </c>
      <c r="D21" s="123" t="s">
        <v>465</v>
      </c>
      <c r="E21" s="54">
        <v>1</v>
      </c>
      <c r="F21" s="54" t="s">
        <v>17</v>
      </c>
      <c r="G21" s="126"/>
      <c r="H21" s="127"/>
      <c r="I21" s="102">
        <v>0</v>
      </c>
      <c r="J21" s="84">
        <f>IF(U21,1000/J18*U21,0)</f>
        <v>0</v>
      </c>
      <c r="K21" s="62">
        <v>1</v>
      </c>
      <c r="L21" s="55" t="s">
        <v>13</v>
      </c>
      <c r="M21" s="127">
        <v>17</v>
      </c>
      <c r="N21" s="80">
        <f>IF(M21,1000/N18*M21,0)</f>
        <v>1000</v>
      </c>
      <c r="P21" s="352"/>
      <c r="U21" s="55">
        <f t="shared" si="1"/>
        <v>0</v>
      </c>
    </row>
    <row r="22" spans="1:21" ht="15.75" customHeight="1">
      <c r="A22" s="335">
        <v>3</v>
      </c>
      <c r="B22" s="333">
        <v>11</v>
      </c>
      <c r="C22" s="336" t="s">
        <v>9</v>
      </c>
      <c r="D22" s="123" t="s">
        <v>465</v>
      </c>
      <c r="E22" s="73">
        <v>1</v>
      </c>
      <c r="F22" s="73" t="s">
        <v>18</v>
      </c>
      <c r="G22" s="126"/>
      <c r="H22" s="127"/>
      <c r="I22" s="104">
        <v>0</v>
      </c>
      <c r="J22" s="85">
        <f>IF(U22,1000/J18*U22,0)</f>
        <v>0</v>
      </c>
      <c r="K22" s="63">
        <v>1</v>
      </c>
      <c r="L22" s="53" t="s">
        <v>14</v>
      </c>
      <c r="M22" s="127">
        <v>15</v>
      </c>
      <c r="N22" s="81">
        <f>IF(M22,1000/N18*M22,0)</f>
        <v>882.3529411764705</v>
      </c>
      <c r="P22" s="352"/>
      <c r="U22" s="53">
        <f t="shared" si="1"/>
        <v>0</v>
      </c>
    </row>
    <row r="23" spans="1:21" ht="15.75" customHeight="1">
      <c r="A23" s="332">
        <v>4</v>
      </c>
      <c r="B23" s="333">
        <v>4</v>
      </c>
      <c r="C23" s="334" t="s">
        <v>428</v>
      </c>
      <c r="D23" s="123" t="s">
        <v>465</v>
      </c>
      <c r="E23" s="54">
        <v>1</v>
      </c>
      <c r="F23" s="54" t="s">
        <v>19</v>
      </c>
      <c r="G23" s="126"/>
      <c r="H23" s="127"/>
      <c r="I23" s="102">
        <v>0</v>
      </c>
      <c r="J23" s="84">
        <f>IF(U23,1000/J18*U23,0)</f>
        <v>0</v>
      </c>
      <c r="K23" s="62">
        <v>1</v>
      </c>
      <c r="L23" s="55" t="s">
        <v>15</v>
      </c>
      <c r="M23" s="127">
        <v>13</v>
      </c>
      <c r="N23" s="80">
        <f>IF(M23,1000/N18*M23,0)</f>
        <v>764.7058823529411</v>
      </c>
      <c r="P23" s="352"/>
      <c r="Q23" s="5"/>
      <c r="U23" s="55">
        <f t="shared" si="1"/>
        <v>0</v>
      </c>
    </row>
    <row r="24" spans="1:21" ht="15.75" customHeight="1">
      <c r="A24" s="335">
        <v>5</v>
      </c>
      <c r="B24" s="333"/>
      <c r="C24" s="336"/>
      <c r="D24" s="123"/>
      <c r="E24" s="73">
        <v>1</v>
      </c>
      <c r="F24" s="73" t="s">
        <v>42</v>
      </c>
      <c r="G24" s="126"/>
      <c r="H24" s="127"/>
      <c r="I24" s="104">
        <v>0</v>
      </c>
      <c r="J24" s="85">
        <f>IF(U24,1000/J18*U24,0)</f>
        <v>0</v>
      </c>
      <c r="K24" s="63"/>
      <c r="L24" s="53"/>
      <c r="M24" s="127"/>
      <c r="N24" s="81">
        <f>IF(M24,1000/N18*M24,0)</f>
        <v>0</v>
      </c>
      <c r="P24" s="352"/>
      <c r="U24" s="53">
        <f t="shared" si="1"/>
        <v>0</v>
      </c>
    </row>
    <row r="25" spans="1:21" ht="15.75" customHeight="1">
      <c r="A25" s="332">
        <v>6</v>
      </c>
      <c r="B25" s="333"/>
      <c r="C25" s="334"/>
      <c r="D25" s="123"/>
      <c r="E25" s="54">
        <v>1</v>
      </c>
      <c r="F25" s="54" t="s">
        <v>105</v>
      </c>
      <c r="G25" s="126"/>
      <c r="H25" s="127"/>
      <c r="I25" s="102">
        <v>0</v>
      </c>
      <c r="J25" s="85">
        <f>IF(U25,1000/J18*U25,0)</f>
        <v>0</v>
      </c>
      <c r="K25" s="62"/>
      <c r="L25" s="55"/>
      <c r="M25" s="127"/>
      <c r="N25" s="80">
        <f>IF(M25,1000/N18*M25,0)</f>
        <v>0</v>
      </c>
      <c r="P25" s="352"/>
      <c r="U25" s="53">
        <f t="shared" si="1"/>
        <v>0</v>
      </c>
    </row>
    <row r="26" spans="1:21" ht="15.75" customHeight="1">
      <c r="A26" s="335">
        <v>7</v>
      </c>
      <c r="B26" s="333"/>
      <c r="C26" s="336"/>
      <c r="D26" s="123"/>
      <c r="E26" s="73">
        <v>1</v>
      </c>
      <c r="F26" s="73" t="s">
        <v>106</v>
      </c>
      <c r="G26" s="126"/>
      <c r="H26" s="127"/>
      <c r="I26" s="104">
        <v>0</v>
      </c>
      <c r="J26" s="85">
        <f>IF(U26,1000/J18*U26,0)</f>
        <v>0</v>
      </c>
      <c r="K26" s="63"/>
      <c r="L26" s="53"/>
      <c r="M26" s="127"/>
      <c r="N26" s="81">
        <f>IF(M26,1000/N18*M26,0)</f>
        <v>0</v>
      </c>
      <c r="P26" s="352"/>
      <c r="U26" s="53">
        <f t="shared" si="1"/>
        <v>0</v>
      </c>
    </row>
    <row r="27" spans="1:21" ht="15.75" customHeight="1">
      <c r="A27" s="332">
        <v>8</v>
      </c>
      <c r="B27" s="333"/>
      <c r="C27" s="334"/>
      <c r="D27" s="123"/>
      <c r="E27" s="54">
        <v>1</v>
      </c>
      <c r="F27" s="54" t="s">
        <v>107</v>
      </c>
      <c r="G27" s="126"/>
      <c r="H27" s="127"/>
      <c r="I27" s="102">
        <v>0</v>
      </c>
      <c r="J27" s="85">
        <f>IF(U27,1000/J18*U27,0)</f>
        <v>0</v>
      </c>
      <c r="K27" s="62"/>
      <c r="L27" s="55"/>
      <c r="M27" s="127"/>
      <c r="N27" s="80">
        <f>IF(M27,1000/N18*M27,0)</f>
        <v>0</v>
      </c>
      <c r="P27" s="352"/>
      <c r="U27" s="53">
        <f t="shared" si="1"/>
        <v>0</v>
      </c>
    </row>
    <row r="28" spans="1:21" ht="16.5" customHeight="1" thickBot="1">
      <c r="A28" s="945">
        <v>9</v>
      </c>
      <c r="B28" s="946"/>
      <c r="C28" s="947"/>
      <c r="D28" s="963"/>
      <c r="E28" s="948">
        <v>1</v>
      </c>
      <c r="F28" s="948" t="s">
        <v>550</v>
      </c>
      <c r="G28" s="949"/>
      <c r="H28" s="950"/>
      <c r="I28" s="951">
        <v>0</v>
      </c>
      <c r="J28" s="952">
        <f>IF(U28,1000/J18*U28,0)</f>
        <v>0</v>
      </c>
      <c r="K28" s="953"/>
      <c r="L28" s="537"/>
      <c r="M28" s="950"/>
      <c r="N28" s="954">
        <f>IF(M28,1000/N20*M28,0)</f>
        <v>0</v>
      </c>
      <c r="O28" s="106"/>
      <c r="P28" s="955"/>
      <c r="U28" s="53">
        <f t="shared" si="1"/>
        <v>0</v>
      </c>
    </row>
    <row r="29" spans="1:4" ht="12.75">
      <c r="A29" s="337"/>
      <c r="B29" s="337"/>
      <c r="C29" s="337"/>
      <c r="D29" s="337"/>
    </row>
    <row r="30" spans="1:4" ht="12.75">
      <c r="A30" s="337"/>
      <c r="B30" s="337"/>
      <c r="C30" s="337"/>
      <c r="D30" s="337"/>
    </row>
    <row r="31" spans="1:4" ht="12.75">
      <c r="A31" s="337"/>
      <c r="B31" s="337"/>
      <c r="C31" s="337"/>
      <c r="D31" s="337"/>
    </row>
    <row r="32" spans="1:4" ht="12.75">
      <c r="A32" s="337"/>
      <c r="B32" s="337"/>
      <c r="C32" s="337"/>
      <c r="D32" s="337"/>
    </row>
    <row r="33" spans="1:4" ht="12.75">
      <c r="A33" s="337"/>
      <c r="B33" s="337"/>
      <c r="C33" s="337"/>
      <c r="D33" s="337"/>
    </row>
    <row r="34" spans="1:4" ht="12.75">
      <c r="A34" s="337"/>
      <c r="B34" s="337"/>
      <c r="C34" s="337"/>
      <c r="D34" s="337"/>
    </row>
  </sheetData>
  <sheetProtection/>
  <protectedRanges>
    <protectedRange sqref="M6:M14 M20:M28" name="PlageDistance_1"/>
    <protectedRange sqref="G6:H14 G20:H28" name="PlageDur?e_1"/>
  </protectedRange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75" r:id="rId4"/>
  <headerFooter alignWithMargins="0">
    <oddHeader>&amp;C&amp;F</oddHeader>
    <oddFooter>&amp;C&amp;A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K55"/>
  <sheetViews>
    <sheetView tabSelected="1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7109375" style="0" customWidth="1"/>
    <col min="3" max="3" width="27.140625" style="0" customWidth="1"/>
    <col min="4" max="4" width="6.00390625" style="0" hidden="1" customWidth="1"/>
    <col min="5" max="5" width="8.7109375" style="6" customWidth="1"/>
    <col min="6" max="7" width="9.421875" style="6" customWidth="1"/>
    <col min="8" max="8" width="9.421875" style="7" customWidth="1"/>
    <col min="9" max="9" width="8.7109375" style="0" customWidth="1"/>
    <col min="10" max="11" width="9.421875" style="0" customWidth="1"/>
    <col min="12" max="12" width="9.421875" style="1" customWidth="1"/>
    <col min="13" max="13" width="8.7109375" style="0" customWidth="1"/>
    <col min="14" max="15" width="9.421875" style="0" customWidth="1"/>
    <col min="16" max="16" width="9.421875" style="1" customWidth="1"/>
    <col min="17" max="19" width="9.421875" style="140" customWidth="1"/>
    <col min="20" max="20" width="9.421875" style="139" customWidth="1"/>
    <col min="21" max="23" width="9.421875" style="140" hidden="1" customWidth="1"/>
    <col min="24" max="24" width="9.421875" style="139" hidden="1" customWidth="1"/>
    <col min="25" max="25" width="10.8515625" style="0" bestFit="1" customWidth="1"/>
    <col min="26" max="26" width="7.421875" style="140" customWidth="1"/>
    <col min="27" max="27" width="9.57421875" style="176" customWidth="1"/>
    <col min="28" max="28" width="7.8515625" style="140" customWidth="1"/>
    <col min="29" max="29" width="10.28125" style="139" customWidth="1"/>
    <col min="30" max="30" width="6.7109375" style="139" customWidth="1"/>
    <col min="31" max="31" width="6.7109375" style="176" hidden="1" customWidth="1"/>
    <col min="32" max="35" width="6.7109375" style="0" hidden="1" customWidth="1"/>
    <col min="36" max="36" width="7.140625" style="0" customWidth="1"/>
    <col min="37" max="37" width="6.7109375" style="0" hidden="1" customWidth="1"/>
  </cols>
  <sheetData>
    <row r="1" spans="1:37" s="172" customFormat="1" ht="20.25" customHeight="1">
      <c r="A1" s="634"/>
      <c r="B1" s="194"/>
      <c r="C1" s="192" t="s">
        <v>56</v>
      </c>
      <c r="D1" s="189"/>
      <c r="E1" s="191"/>
      <c r="F1" s="190" t="s">
        <v>59</v>
      </c>
      <c r="G1" s="190"/>
      <c r="H1" s="192"/>
      <c r="I1" s="191"/>
      <c r="J1" s="190" t="s">
        <v>58</v>
      </c>
      <c r="K1" s="190"/>
      <c r="L1" s="192"/>
      <c r="M1" s="191"/>
      <c r="N1" s="190" t="s">
        <v>57</v>
      </c>
      <c r="O1" s="190"/>
      <c r="P1" s="192"/>
      <c r="Q1" s="191"/>
      <c r="R1" s="190" t="s">
        <v>98</v>
      </c>
      <c r="S1" s="190"/>
      <c r="T1" s="192"/>
      <c r="U1" s="191"/>
      <c r="V1" s="190" t="s">
        <v>99</v>
      </c>
      <c r="W1" s="190"/>
      <c r="X1" s="192"/>
      <c r="Y1" s="193"/>
      <c r="Z1" s="191"/>
      <c r="AA1" s="190" t="s">
        <v>53</v>
      </c>
      <c r="AB1" s="192"/>
      <c r="AC1" s="193"/>
      <c r="AD1" s="610" t="s">
        <v>144</v>
      </c>
      <c r="AE1" s="611" t="s">
        <v>185</v>
      </c>
      <c r="AF1" s="612"/>
      <c r="AG1" s="612"/>
      <c r="AH1" s="612"/>
      <c r="AI1" s="613"/>
      <c r="AJ1" s="619">
        <f>MAX(AC3:AC26)</f>
        <v>8589.58696166535</v>
      </c>
      <c r="AK1" s="615">
        <f>MAX(Y3:Y26)</f>
        <v>11091.663214586453</v>
      </c>
    </row>
    <row r="2" spans="1:37" s="183" customFormat="1" ht="18" customHeight="1">
      <c r="A2" s="795" t="s">
        <v>55</v>
      </c>
      <c r="B2" s="796"/>
      <c r="C2" s="797"/>
      <c r="D2" s="798"/>
      <c r="E2" s="799" t="s">
        <v>10</v>
      </c>
      <c r="F2" s="800" t="s">
        <v>11</v>
      </c>
      <c r="G2" s="800" t="s">
        <v>47</v>
      </c>
      <c r="H2" s="801" t="s">
        <v>44</v>
      </c>
      <c r="I2" s="799" t="s">
        <v>10</v>
      </c>
      <c r="J2" s="800" t="s">
        <v>11</v>
      </c>
      <c r="K2" s="800" t="s">
        <v>47</v>
      </c>
      <c r="L2" s="801" t="s">
        <v>52</v>
      </c>
      <c r="M2" s="799" t="s">
        <v>10</v>
      </c>
      <c r="N2" s="800" t="s">
        <v>11</v>
      </c>
      <c r="O2" s="800" t="s">
        <v>47</v>
      </c>
      <c r="P2" s="801" t="s">
        <v>44</v>
      </c>
      <c r="Q2" s="799" t="s">
        <v>10</v>
      </c>
      <c r="R2" s="800" t="s">
        <v>11</v>
      </c>
      <c r="S2" s="800" t="s">
        <v>47</v>
      </c>
      <c r="T2" s="801" t="s">
        <v>44</v>
      </c>
      <c r="U2" s="799" t="s">
        <v>10</v>
      </c>
      <c r="V2" s="800" t="s">
        <v>11</v>
      </c>
      <c r="W2" s="800" t="s">
        <v>47</v>
      </c>
      <c r="X2" s="801" t="s">
        <v>44</v>
      </c>
      <c r="Y2" s="604" t="s">
        <v>52</v>
      </c>
      <c r="Z2" s="799" t="s">
        <v>10</v>
      </c>
      <c r="AA2" s="800" t="s">
        <v>11</v>
      </c>
      <c r="AB2" s="801" t="s">
        <v>47</v>
      </c>
      <c r="AC2" s="604" t="s">
        <v>54</v>
      </c>
      <c r="AD2" s="614" t="s">
        <v>184</v>
      </c>
      <c r="AE2" s="645" t="s">
        <v>186</v>
      </c>
      <c r="AF2" s="645" t="s">
        <v>38</v>
      </c>
      <c r="AG2" s="645" t="s">
        <v>39</v>
      </c>
      <c r="AH2" s="645" t="s">
        <v>69</v>
      </c>
      <c r="AI2" s="646" t="s">
        <v>70</v>
      </c>
      <c r="AJ2" s="616" t="s">
        <v>74</v>
      </c>
      <c r="AK2" s="616" t="s">
        <v>74</v>
      </c>
    </row>
    <row r="3" spans="1:37" ht="18" customHeight="1">
      <c r="A3" s="371">
        <v>1</v>
      </c>
      <c r="B3" s="1146">
        <v>2</v>
      </c>
      <c r="C3" s="1147" t="s">
        <v>2</v>
      </c>
      <c r="D3" s="1148" t="s">
        <v>172</v>
      </c>
      <c r="E3" s="1149">
        <v>994.277539341917</v>
      </c>
      <c r="F3" s="1150">
        <v>684.2105263157895</v>
      </c>
      <c r="G3" s="1150">
        <v>1000</v>
      </c>
      <c r="H3" s="1151">
        <f>E3+F3+G3</f>
        <v>2678.4880656577066</v>
      </c>
      <c r="I3" s="1149">
        <v>991.3544668587896</v>
      </c>
      <c r="J3" s="1150">
        <v>954.5454545454545</v>
      </c>
      <c r="K3" s="1150">
        <v>800.453514739229</v>
      </c>
      <c r="L3" s="1151">
        <f>I3+J3+K3</f>
        <v>2746.353436143473</v>
      </c>
      <c r="M3" s="1149">
        <v>992.8571428571429</v>
      </c>
      <c r="N3" s="1150">
        <v>1000</v>
      </c>
      <c r="O3" s="1150">
        <v>939.4321766561516</v>
      </c>
      <c r="P3" s="1151">
        <f>M3+N3+O3</f>
        <v>2932.2893195132947</v>
      </c>
      <c r="Q3" s="1152">
        <v>965.4427645788335</v>
      </c>
      <c r="R3" s="1153">
        <v>916.6666666666666</v>
      </c>
      <c r="S3" s="1153">
        <v>682.1978021978022</v>
      </c>
      <c r="T3" s="1154">
        <f>Q3+R3+S3</f>
        <v>2564.3072334433023</v>
      </c>
      <c r="U3" s="1152">
        <v>0</v>
      </c>
      <c r="V3" s="1153">
        <v>0</v>
      </c>
      <c r="W3" s="1153">
        <v>0</v>
      </c>
      <c r="X3" s="1154">
        <f>U3+V3+W3</f>
        <v>0</v>
      </c>
      <c r="Y3" s="1155">
        <v>10921.438054757777</v>
      </c>
      <c r="Z3" s="1156">
        <v>965.4427645788335</v>
      </c>
      <c r="AA3" s="1157">
        <v>684.2105263157895</v>
      </c>
      <c r="AB3" s="1157">
        <v>682.1978021978022</v>
      </c>
      <c r="AC3" s="601">
        <f>Y3-Z3-AA3-AB3</f>
        <v>8589.58696166535</v>
      </c>
      <c r="AD3" s="605">
        <f>AE3+AF3+AG3+AH3+AI3</f>
        <v>0</v>
      </c>
      <c r="AE3" s="1158"/>
      <c r="AF3" s="1159"/>
      <c r="AG3" s="1159"/>
      <c r="AH3" s="1159"/>
      <c r="AI3" s="1160"/>
      <c r="AJ3" s="635">
        <f>AC3/AJ1*100</f>
        <v>100</v>
      </c>
      <c r="AK3" s="617">
        <f>Y3/AK1*100</f>
        <v>98.46528733756705</v>
      </c>
    </row>
    <row r="4" spans="1:37" ht="18" customHeight="1">
      <c r="A4" s="372">
        <v>2</v>
      </c>
      <c r="B4" s="700">
        <v>12</v>
      </c>
      <c r="C4" s="701" t="s">
        <v>1</v>
      </c>
      <c r="D4" s="68" t="s">
        <v>170</v>
      </c>
      <c r="E4" s="689">
        <v>951.8304431599229</v>
      </c>
      <c r="F4" s="690">
        <v>1000</v>
      </c>
      <c r="G4" s="690">
        <v>856.3181526619628</v>
      </c>
      <c r="H4" s="70">
        <f>E4+F4+G4</f>
        <v>2808.1485958218855</v>
      </c>
      <c r="I4" s="689">
        <v>905.4652880354507</v>
      </c>
      <c r="J4" s="690">
        <v>1000</v>
      </c>
      <c r="K4" s="690">
        <v>829.6122209165687</v>
      </c>
      <c r="L4" s="70">
        <f>I4+J4+K4</f>
        <v>2735.0775089520193</v>
      </c>
      <c r="M4" s="689">
        <v>767.1428571428571</v>
      </c>
      <c r="N4" s="690">
        <v>1000</v>
      </c>
      <c r="O4" s="690">
        <v>940.6190777005685</v>
      </c>
      <c r="P4" s="70">
        <f>M4+N4+O4</f>
        <v>2707.7619348434255</v>
      </c>
      <c r="Q4" s="180">
        <v>912.1037463976945</v>
      </c>
      <c r="R4" s="181">
        <v>928.5714285714286</v>
      </c>
      <c r="S4" s="181">
        <v>1000</v>
      </c>
      <c r="T4" s="182">
        <f>Q4+R4+S4</f>
        <v>2840.675174969123</v>
      </c>
      <c r="U4" s="180">
        <v>0</v>
      </c>
      <c r="V4" s="181">
        <v>0</v>
      </c>
      <c r="W4" s="181">
        <v>0</v>
      </c>
      <c r="X4" s="182">
        <f>U4+V4+W4</f>
        <v>0</v>
      </c>
      <c r="Y4" s="693">
        <v>11091.663214586453</v>
      </c>
      <c r="Z4" s="1119">
        <v>767.1428571428571</v>
      </c>
      <c r="AA4" s="1120">
        <v>928.5714285714286</v>
      </c>
      <c r="AB4" s="1120">
        <v>829.6122209165687</v>
      </c>
      <c r="AC4" s="572">
        <f>Y4-Z4-AA4-AB4</f>
        <v>8566.336707955597</v>
      </c>
      <c r="AD4" s="608">
        <f>AE4+AF4+AG4+AH4+AI4</f>
        <v>0</v>
      </c>
      <c r="AE4" s="609"/>
      <c r="AF4" s="603"/>
      <c r="AG4" s="603"/>
      <c r="AH4" s="603"/>
      <c r="AI4" s="647"/>
      <c r="AJ4" s="636">
        <f>AC4/AJ1*100</f>
        <v>99.72932046891756</v>
      </c>
      <c r="AK4" s="618">
        <f>Y4/AK1*100</f>
        <v>100</v>
      </c>
    </row>
    <row r="5" spans="1:37" ht="18" customHeight="1">
      <c r="A5" s="308">
        <v>3</v>
      </c>
      <c r="B5" s="891">
        <v>1</v>
      </c>
      <c r="C5" s="892" t="s">
        <v>5</v>
      </c>
      <c r="D5" s="500" t="s">
        <v>172</v>
      </c>
      <c r="E5" s="893">
        <v>784.3426883308714</v>
      </c>
      <c r="F5" s="894">
        <v>1000</v>
      </c>
      <c r="G5" s="894">
        <v>741.2548584119933</v>
      </c>
      <c r="H5" s="71">
        <f>E5+F5+G5</f>
        <v>2525.597546742865</v>
      </c>
      <c r="I5" s="893">
        <v>992.8571428571429</v>
      </c>
      <c r="J5" s="894">
        <v>842.1052631578947</v>
      </c>
      <c r="K5" s="894">
        <v>1000</v>
      </c>
      <c r="L5" s="71">
        <f>I5+J5+K5</f>
        <v>2834.9624060150377</v>
      </c>
      <c r="M5" s="893">
        <v>1000</v>
      </c>
      <c r="N5" s="894">
        <v>1000</v>
      </c>
      <c r="O5" s="894">
        <v>937.0673379483952</v>
      </c>
      <c r="P5" s="71">
        <f>M5+N5+O5</f>
        <v>2937.067337948395</v>
      </c>
      <c r="Q5" s="366">
        <v>994.236311239193</v>
      </c>
      <c r="R5" s="365">
        <v>0</v>
      </c>
      <c r="S5" s="365">
        <v>0</v>
      </c>
      <c r="T5" s="179">
        <f>Q5+R5+S5</f>
        <v>994.236311239193</v>
      </c>
      <c r="U5" s="366">
        <v>0</v>
      </c>
      <c r="V5" s="365">
        <v>0</v>
      </c>
      <c r="W5" s="365">
        <v>0</v>
      </c>
      <c r="X5" s="179">
        <f>U5+V5+W5</f>
        <v>0</v>
      </c>
      <c r="Y5" s="895">
        <v>9291.86360194549</v>
      </c>
      <c r="Z5" s="697">
        <v>784.3426883308714</v>
      </c>
      <c r="AA5" s="698">
        <v>0</v>
      </c>
      <c r="AB5" s="698">
        <v>0</v>
      </c>
      <c r="AC5" s="573">
        <f>Y5-Z5-AA5-AB5</f>
        <v>8507.520913614619</v>
      </c>
      <c r="AD5" s="606">
        <f>AE5+AF5+AG5+AH5+AI5</f>
        <v>0</v>
      </c>
      <c r="AE5" s="607"/>
      <c r="AF5" s="603"/>
      <c r="AG5" s="603"/>
      <c r="AH5" s="603"/>
      <c r="AI5" s="647"/>
      <c r="AJ5" s="637">
        <f>AC5/AJ1*100</f>
        <v>99.04458679541884</v>
      </c>
      <c r="AK5" s="546">
        <f>Y5/AK1*100</f>
        <v>83.77340189815646</v>
      </c>
    </row>
    <row r="6" spans="1:37" ht="18" customHeight="1">
      <c r="A6" s="372">
        <v>4</v>
      </c>
      <c r="B6" s="700">
        <v>8</v>
      </c>
      <c r="C6" s="701" t="s">
        <v>156</v>
      </c>
      <c r="D6" s="68" t="s">
        <v>436</v>
      </c>
      <c r="E6" s="689">
        <v>1000</v>
      </c>
      <c r="F6" s="690">
        <v>1000</v>
      </c>
      <c r="G6" s="690">
        <v>739.202657807309</v>
      </c>
      <c r="H6" s="70">
        <f>E6+F6+G6</f>
        <v>2739.202657807309</v>
      </c>
      <c r="I6" s="689">
        <v>760.7090103397343</v>
      </c>
      <c r="J6" s="690">
        <v>1000</v>
      </c>
      <c r="K6" s="690">
        <v>743.5492364402318</v>
      </c>
      <c r="L6" s="70">
        <f>I6+J6+K6</f>
        <v>2504.258246779966</v>
      </c>
      <c r="M6" s="689">
        <v>693.6416184971098</v>
      </c>
      <c r="N6" s="690">
        <v>1000</v>
      </c>
      <c r="O6" s="690">
        <v>1000</v>
      </c>
      <c r="P6" s="70">
        <f>M6+N6+O6</f>
        <v>2693.64161849711</v>
      </c>
      <c r="Q6" s="180">
        <v>1000</v>
      </c>
      <c r="R6" s="181">
        <v>916.6666666666666</v>
      </c>
      <c r="S6" s="181">
        <v>859.3576965669989</v>
      </c>
      <c r="T6" s="182">
        <f>Q6+R6+S6</f>
        <v>2776.0243632336656</v>
      </c>
      <c r="U6" s="180">
        <v>0</v>
      </c>
      <c r="V6" s="181">
        <v>0</v>
      </c>
      <c r="W6" s="181">
        <v>0</v>
      </c>
      <c r="X6" s="182">
        <f>U6+V6+W6</f>
        <v>0</v>
      </c>
      <c r="Y6" s="693">
        <v>10713.12688631805</v>
      </c>
      <c r="Z6" s="695">
        <v>693.6416184971098</v>
      </c>
      <c r="AA6" s="696">
        <v>916.6666666666666</v>
      </c>
      <c r="AB6" s="696">
        <v>739.202657807309</v>
      </c>
      <c r="AC6" s="572">
        <f>Y6-Z6-AA6-AB6</f>
        <v>8363.615943346966</v>
      </c>
      <c r="AD6" s="608">
        <f>AE6+AF6+AG6+AH6+AI6</f>
        <v>0</v>
      </c>
      <c r="AE6" s="609"/>
      <c r="AF6" s="603"/>
      <c r="AG6" s="603"/>
      <c r="AH6" s="603"/>
      <c r="AI6" s="647"/>
      <c r="AJ6" s="636">
        <f>AC6/AJ1*100</f>
        <v>97.36924465254411</v>
      </c>
      <c r="AK6" s="618">
        <f>Y6/AK1*100</f>
        <v>96.58719958454385</v>
      </c>
    </row>
    <row r="7" spans="1:37" ht="18" customHeight="1">
      <c r="A7" s="308">
        <v>5</v>
      </c>
      <c r="B7" s="702">
        <v>3</v>
      </c>
      <c r="C7" s="703" t="s">
        <v>3</v>
      </c>
      <c r="D7" s="69" t="s">
        <v>172</v>
      </c>
      <c r="E7" s="691">
        <v>701.3487475915222</v>
      </c>
      <c r="F7" s="692">
        <v>1000</v>
      </c>
      <c r="G7" s="692">
        <v>844.4022770398482</v>
      </c>
      <c r="H7" s="71">
        <f>E7+F7+G7</f>
        <v>2545.7510246313705</v>
      </c>
      <c r="I7" s="691">
        <v>1000</v>
      </c>
      <c r="J7" s="692">
        <v>1000</v>
      </c>
      <c r="K7" s="692">
        <v>624.7787610619469</v>
      </c>
      <c r="L7" s="71">
        <f>I7+J7+K7</f>
        <v>2624.778761061947</v>
      </c>
      <c r="M7" s="691">
        <v>1000</v>
      </c>
      <c r="N7" s="692">
        <v>1000</v>
      </c>
      <c r="O7" s="692">
        <v>798.3914209115283</v>
      </c>
      <c r="P7" s="71">
        <f>M7+N7+O7</f>
        <v>2798.3914209115283</v>
      </c>
      <c r="Q7" s="177">
        <v>842.6323319027182</v>
      </c>
      <c r="R7" s="178">
        <v>652.1739130434783</v>
      </c>
      <c r="S7" s="178">
        <v>693.7863209655789</v>
      </c>
      <c r="T7" s="179">
        <f>Q7+R7+S7</f>
        <v>2188.592565911775</v>
      </c>
      <c r="U7" s="177">
        <v>0</v>
      </c>
      <c r="V7" s="178">
        <v>0</v>
      </c>
      <c r="W7" s="178">
        <v>0</v>
      </c>
      <c r="X7" s="179">
        <f>U7+V7+W7</f>
        <v>0</v>
      </c>
      <c r="Y7" s="694">
        <v>10157.51377251662</v>
      </c>
      <c r="Z7" s="697">
        <v>701.3487475915222</v>
      </c>
      <c r="AA7" s="698">
        <v>652.1739130434783</v>
      </c>
      <c r="AB7" s="698">
        <v>624.7787610619469</v>
      </c>
      <c r="AC7" s="573">
        <f>Y7-Z7-AA7-AB7</f>
        <v>8179.212350819673</v>
      </c>
      <c r="AD7" s="606">
        <f>AE7+AF7+AG7+AH7+AI7</f>
        <v>0</v>
      </c>
      <c r="AE7" s="607"/>
      <c r="AF7" s="644"/>
      <c r="AG7" s="644"/>
      <c r="AH7" s="644"/>
      <c r="AI7" s="648"/>
      <c r="AJ7" s="637">
        <f>AC7/AJ1*100</f>
        <v>95.22241741451425</v>
      </c>
      <c r="AK7" s="546">
        <f>Y7/AK1*100</f>
        <v>91.5779137538061</v>
      </c>
    </row>
    <row r="8" spans="1:37" ht="18" customHeight="1">
      <c r="A8" s="372">
        <v>6</v>
      </c>
      <c r="B8" s="700">
        <v>15</v>
      </c>
      <c r="C8" s="701" t="s">
        <v>454</v>
      </c>
      <c r="D8" s="68" t="s">
        <v>539</v>
      </c>
      <c r="E8" s="689">
        <v>1000</v>
      </c>
      <c r="F8" s="690">
        <v>1000</v>
      </c>
      <c r="G8" s="690">
        <v>702.2619673855864</v>
      </c>
      <c r="H8" s="70">
        <f>E8+F8+G8</f>
        <v>2702.2619673855866</v>
      </c>
      <c r="I8" s="689">
        <v>989.9135446685879</v>
      </c>
      <c r="J8" s="690">
        <v>700</v>
      </c>
      <c r="K8" s="690">
        <v>772.4288840262581</v>
      </c>
      <c r="L8" s="70">
        <f>I8+J8+K8</f>
        <v>2462.3424286948457</v>
      </c>
      <c r="M8" s="689">
        <v>742.7745664739883</v>
      </c>
      <c r="N8" s="690">
        <v>937.5</v>
      </c>
      <c r="O8" s="690">
        <v>874.8531139835488</v>
      </c>
      <c r="P8" s="70">
        <f>M8+N8+O8</f>
        <v>2555.1276804575373</v>
      </c>
      <c r="Q8" s="180">
        <v>663.8054363376251</v>
      </c>
      <c r="R8" s="181">
        <v>1000</v>
      </c>
      <c r="S8" s="181">
        <v>833.9602364320258</v>
      </c>
      <c r="T8" s="182">
        <f>Q8+R8+S8</f>
        <v>2497.765672769651</v>
      </c>
      <c r="U8" s="180">
        <v>0</v>
      </c>
      <c r="V8" s="181">
        <v>0</v>
      </c>
      <c r="W8" s="181">
        <v>0</v>
      </c>
      <c r="X8" s="182">
        <f>U8+V8+W8</f>
        <v>0</v>
      </c>
      <c r="Y8" s="693">
        <v>10217.49774930762</v>
      </c>
      <c r="Z8" s="1061">
        <v>663.8054363376251</v>
      </c>
      <c r="AA8" s="1062">
        <v>700</v>
      </c>
      <c r="AB8" s="1062">
        <v>702.2619673855864</v>
      </c>
      <c r="AC8" s="572">
        <f>Y8-Z8-AA8-AB8</f>
        <v>8151.430345584409</v>
      </c>
      <c r="AD8" s="608">
        <f>AE8+AF8+AG8+AH8+AI8</f>
        <v>0</v>
      </c>
      <c r="AE8" s="609"/>
      <c r="AF8" s="603"/>
      <c r="AG8" s="603"/>
      <c r="AH8" s="603"/>
      <c r="AI8" s="647"/>
      <c r="AJ8" s="636">
        <f>AC8/AJ1*100</f>
        <v>94.89897921708692</v>
      </c>
      <c r="AK8" s="618">
        <f>Y8/AK1*100</f>
        <v>92.11871611708122</v>
      </c>
    </row>
    <row r="9" spans="1:37" ht="18" customHeight="1">
      <c r="A9" s="308">
        <v>7</v>
      </c>
      <c r="B9" s="702">
        <v>9</v>
      </c>
      <c r="C9" s="703" t="s">
        <v>180</v>
      </c>
      <c r="D9" s="69" t="s">
        <v>436</v>
      </c>
      <c r="E9" s="691">
        <v>978.805394990366</v>
      </c>
      <c r="F9" s="692">
        <v>909.090909090909</v>
      </c>
      <c r="G9" s="692">
        <v>846.5440710209258</v>
      </c>
      <c r="H9" s="71">
        <f>E9+F9+G9</f>
        <v>2734.440375102201</v>
      </c>
      <c r="I9" s="691">
        <v>982.8571428571429</v>
      </c>
      <c r="J9" s="692">
        <v>1000</v>
      </c>
      <c r="K9" s="692">
        <v>522.1893491124259</v>
      </c>
      <c r="L9" s="71">
        <f>I9+J9+K9</f>
        <v>2505.0464919695687</v>
      </c>
      <c r="M9" s="691">
        <v>1000</v>
      </c>
      <c r="N9" s="692">
        <v>1000</v>
      </c>
      <c r="O9" s="692">
        <v>793.2871603622804</v>
      </c>
      <c r="P9" s="71">
        <f>M9+N9+O9</f>
        <v>2793.2871603622802</v>
      </c>
      <c r="Q9" s="177">
        <v>1000</v>
      </c>
      <c r="R9" s="178">
        <v>1000</v>
      </c>
      <c r="S9" s="178">
        <v>827.2921108742003</v>
      </c>
      <c r="T9" s="179">
        <f>Q9+R9+S9</f>
        <v>2827.2921108742003</v>
      </c>
      <c r="U9" s="177">
        <v>0</v>
      </c>
      <c r="V9" s="178">
        <v>0</v>
      </c>
      <c r="W9" s="178">
        <v>0</v>
      </c>
      <c r="X9" s="179">
        <f>U9+V9+W9</f>
        <v>0</v>
      </c>
      <c r="Y9" s="694">
        <v>10560.066138308252</v>
      </c>
      <c r="Z9" s="697">
        <v>978.805394990366</v>
      </c>
      <c r="AA9" s="698">
        <v>909.090909090909</v>
      </c>
      <c r="AB9" s="698">
        <v>522.1893491124259</v>
      </c>
      <c r="AC9" s="573">
        <f>Y9-Z9-AA9-AB9</f>
        <v>8149.980485114552</v>
      </c>
      <c r="AD9" s="606">
        <f>AE9+AF9+AG9+AH9+AI9</f>
        <v>300</v>
      </c>
      <c r="AE9" s="607"/>
      <c r="AF9" s="603"/>
      <c r="AG9" s="603"/>
      <c r="AH9" s="603">
        <v>300</v>
      </c>
      <c r="AI9" s="647"/>
      <c r="AJ9" s="637">
        <f>AC9/AJ1*100</f>
        <v>94.88209993667067</v>
      </c>
      <c r="AK9" s="546">
        <f>Y9/AK1*100</f>
        <v>95.20723749005371</v>
      </c>
    </row>
    <row r="10" spans="1:37" ht="18" customHeight="1">
      <c r="A10" s="372">
        <v>8</v>
      </c>
      <c r="B10" s="700">
        <v>11</v>
      </c>
      <c r="C10" s="701" t="s">
        <v>9</v>
      </c>
      <c r="D10" s="68" t="s">
        <v>170</v>
      </c>
      <c r="E10" s="689">
        <v>656.6523605150214</v>
      </c>
      <c r="F10" s="690">
        <v>952.3809523809523</v>
      </c>
      <c r="G10" s="690">
        <v>817.0134638922888</v>
      </c>
      <c r="H10" s="70">
        <f>E10+F10+G10</f>
        <v>2426.0467767882624</v>
      </c>
      <c r="I10" s="689">
        <v>1000</v>
      </c>
      <c r="J10" s="690">
        <v>947.3684210526316</v>
      </c>
      <c r="K10" s="690">
        <v>811.0281447443998</v>
      </c>
      <c r="L10" s="70">
        <f>I10+J10+K10</f>
        <v>2758.3965657970316</v>
      </c>
      <c r="M10" s="689">
        <v>978.323699421965</v>
      </c>
      <c r="N10" s="690">
        <v>882.3529411764705</v>
      </c>
      <c r="O10" s="690">
        <v>884.2042755344418</v>
      </c>
      <c r="P10" s="70">
        <f>M10+N10+O10</f>
        <v>2744.8809161328772</v>
      </c>
      <c r="Q10" s="180">
        <v>685.2646638054363</v>
      </c>
      <c r="R10" s="181">
        <v>933.3333333333334</v>
      </c>
      <c r="S10" s="181">
        <v>888.3800801373784</v>
      </c>
      <c r="T10" s="182">
        <f>Q10+R10+S10</f>
        <v>2506.978077276148</v>
      </c>
      <c r="U10" s="180">
        <v>0</v>
      </c>
      <c r="V10" s="181">
        <v>0</v>
      </c>
      <c r="W10" s="181">
        <v>0</v>
      </c>
      <c r="X10" s="182">
        <f>U10+V10+W10</f>
        <v>0</v>
      </c>
      <c r="Y10" s="693">
        <v>10436.302335994318</v>
      </c>
      <c r="Z10" s="695">
        <v>656.6523605150214</v>
      </c>
      <c r="AA10" s="696">
        <v>882.3529411764705</v>
      </c>
      <c r="AB10" s="696">
        <v>811.0281447443998</v>
      </c>
      <c r="AC10" s="572">
        <f>Y10-Z10-AA10-AB10</f>
        <v>8086.268889558427</v>
      </c>
      <c r="AD10" s="608">
        <f>AE10+AF10+AG10+AH10+AI10</f>
        <v>0</v>
      </c>
      <c r="AE10" s="609"/>
      <c r="AF10" s="603"/>
      <c r="AG10" s="603"/>
      <c r="AH10" s="603"/>
      <c r="AI10" s="647"/>
      <c r="AJ10" s="636">
        <f>AC10/AJ1*100</f>
        <v>94.14036932912848</v>
      </c>
      <c r="AK10" s="618">
        <f>Y10/AK1*100</f>
        <v>94.09141022484093</v>
      </c>
    </row>
    <row r="11" spans="1:37" ht="18" customHeight="1">
      <c r="A11" s="308">
        <v>9</v>
      </c>
      <c r="B11" s="702">
        <v>5</v>
      </c>
      <c r="C11" s="703" t="s">
        <v>433</v>
      </c>
      <c r="D11" s="69" t="s">
        <v>540</v>
      </c>
      <c r="E11" s="691">
        <v>718.1688125894134</v>
      </c>
      <c r="F11" s="692">
        <v>1000</v>
      </c>
      <c r="G11" s="692">
        <v>762.4214734437463</v>
      </c>
      <c r="H11" s="71">
        <f>E11+F11+G11</f>
        <v>2480.59028603316</v>
      </c>
      <c r="I11" s="691">
        <v>1000</v>
      </c>
      <c r="J11" s="692">
        <v>1000</v>
      </c>
      <c r="K11" s="692">
        <v>788.8268156424582</v>
      </c>
      <c r="L11" s="71">
        <f>I11+J11+K11</f>
        <v>2788.8268156424583</v>
      </c>
      <c r="M11" s="691">
        <v>963.4146341463415</v>
      </c>
      <c r="N11" s="692">
        <v>812.5</v>
      </c>
      <c r="O11" s="692">
        <v>738.5912698412699</v>
      </c>
      <c r="P11" s="71">
        <f>M11+N11+O11</f>
        <v>2514.5059039876114</v>
      </c>
      <c r="Q11" s="177">
        <v>701.0014306151644</v>
      </c>
      <c r="R11" s="178">
        <v>1000</v>
      </c>
      <c r="S11" s="178">
        <v>824.654622741764</v>
      </c>
      <c r="T11" s="179">
        <f>Q11+R11+S11</f>
        <v>2525.656053356928</v>
      </c>
      <c r="U11" s="177">
        <v>0</v>
      </c>
      <c r="V11" s="178">
        <v>0</v>
      </c>
      <c r="W11" s="178">
        <v>0</v>
      </c>
      <c r="X11" s="179">
        <f>U11+V11+W11</f>
        <v>0</v>
      </c>
      <c r="Y11" s="694">
        <v>10309.579059020158</v>
      </c>
      <c r="Z11" s="697">
        <v>701.0014306151644</v>
      </c>
      <c r="AA11" s="698">
        <v>812.5</v>
      </c>
      <c r="AB11" s="698">
        <v>738.5912698412699</v>
      </c>
      <c r="AC11" s="573">
        <f>Y11-Z11-AA11-AB11</f>
        <v>8057.486358563723</v>
      </c>
      <c r="AD11" s="606">
        <f>AE11+AF11+AG11+AH11+AI11</f>
        <v>0</v>
      </c>
      <c r="AE11" s="607"/>
      <c r="AF11" s="603"/>
      <c r="AG11" s="603"/>
      <c r="AH11" s="603"/>
      <c r="AI11" s="647"/>
      <c r="AJ11" s="637">
        <f>AC11/AJ1*100</f>
        <v>93.80528300747928</v>
      </c>
      <c r="AK11" s="546">
        <f>Y11/AK1*100</f>
        <v>92.9489009859424</v>
      </c>
    </row>
    <row r="12" spans="1:37" ht="18" customHeight="1">
      <c r="A12" s="372">
        <v>10</v>
      </c>
      <c r="B12" s="700">
        <v>16</v>
      </c>
      <c r="C12" s="701" t="s">
        <v>167</v>
      </c>
      <c r="D12" s="68" t="s">
        <v>437</v>
      </c>
      <c r="E12" s="689">
        <v>999.9999999999999</v>
      </c>
      <c r="F12" s="690">
        <v>888.8888888888889</v>
      </c>
      <c r="G12" s="690">
        <v>489.010989010989</v>
      </c>
      <c r="H12" s="70">
        <f>E12+F12+G12</f>
        <v>2377.8998778998775</v>
      </c>
      <c r="I12" s="689">
        <v>958.21325648415</v>
      </c>
      <c r="J12" s="690">
        <v>1000</v>
      </c>
      <c r="K12" s="690">
        <v>615.5187445510026</v>
      </c>
      <c r="L12" s="70">
        <f>I12+J12+K12</f>
        <v>2573.7320010351523</v>
      </c>
      <c r="M12" s="689">
        <v>914.6341463414635</v>
      </c>
      <c r="N12" s="690">
        <v>687.5</v>
      </c>
      <c r="O12" s="690">
        <v>753.9240506329114</v>
      </c>
      <c r="P12" s="70">
        <f>M12+N12+O12</f>
        <v>2356.058196974375</v>
      </c>
      <c r="Q12" s="180">
        <v>666.6666666666666</v>
      </c>
      <c r="R12" s="181">
        <v>1000</v>
      </c>
      <c r="S12" s="181">
        <v>831.2801285484734</v>
      </c>
      <c r="T12" s="182">
        <f>Q12+R12+S12</f>
        <v>2497.94679521514</v>
      </c>
      <c r="U12" s="180">
        <v>0</v>
      </c>
      <c r="V12" s="181">
        <v>0</v>
      </c>
      <c r="W12" s="181">
        <v>0</v>
      </c>
      <c r="X12" s="182">
        <f>U12+V12+W12</f>
        <v>0</v>
      </c>
      <c r="Y12" s="693">
        <v>9805.636871124545</v>
      </c>
      <c r="Z12" s="1119">
        <v>666.6666666666666</v>
      </c>
      <c r="AA12" s="1120">
        <v>687.5</v>
      </c>
      <c r="AB12" s="1120">
        <v>489.010989010989</v>
      </c>
      <c r="AC12" s="572">
        <f>Y12-Z12-AA12-AB12</f>
        <v>7962.45921544689</v>
      </c>
      <c r="AD12" s="608">
        <f>AE12+AF12+AG12+AH12+AI12</f>
        <v>0</v>
      </c>
      <c r="AE12" s="609"/>
      <c r="AF12" s="603"/>
      <c r="AG12" s="603"/>
      <c r="AH12" s="603"/>
      <c r="AI12" s="647"/>
      <c r="AJ12" s="636">
        <f>AC12/AJ1*100</f>
        <v>92.69897669099477</v>
      </c>
      <c r="AK12" s="618">
        <f>Y12/AK1*100</f>
        <v>88.40546887710514</v>
      </c>
    </row>
    <row r="13" spans="1:37" ht="18" customHeight="1">
      <c r="A13" s="308">
        <v>11</v>
      </c>
      <c r="B13" s="702">
        <v>14</v>
      </c>
      <c r="C13" s="703" t="s">
        <v>453</v>
      </c>
      <c r="D13" s="69" t="s">
        <v>539</v>
      </c>
      <c r="E13" s="691">
        <v>967.0958512160229</v>
      </c>
      <c r="F13" s="692">
        <v>760</v>
      </c>
      <c r="G13" s="692">
        <v>792.7553444180522</v>
      </c>
      <c r="H13" s="71">
        <f>E13+F13+G13</f>
        <v>2519.851195634075</v>
      </c>
      <c r="I13" s="691">
        <v>998.5714285714286</v>
      </c>
      <c r="J13" s="692">
        <v>863.6363636363636</v>
      </c>
      <c r="K13" s="692">
        <v>823.8039673278879</v>
      </c>
      <c r="L13" s="71">
        <f>I13+J13+K13</f>
        <v>2686.01175953568</v>
      </c>
      <c r="M13" s="691">
        <v>839.4308943089433</v>
      </c>
      <c r="N13" s="692">
        <v>733.3333333333333</v>
      </c>
      <c r="O13" s="692">
        <v>0</v>
      </c>
      <c r="P13" s="71">
        <f>M13+N13+O13</f>
        <v>1572.7642276422766</v>
      </c>
      <c r="Q13" s="177">
        <v>1000</v>
      </c>
      <c r="R13" s="178">
        <v>913.0434782608695</v>
      </c>
      <c r="S13" s="178">
        <v>753.7639630888781</v>
      </c>
      <c r="T13" s="179">
        <f>Q13+R13+S13</f>
        <v>2666.8074413497475</v>
      </c>
      <c r="U13" s="177">
        <v>0</v>
      </c>
      <c r="V13" s="178">
        <v>0</v>
      </c>
      <c r="W13" s="178">
        <v>0</v>
      </c>
      <c r="X13" s="179">
        <f>U13+V13+W13</f>
        <v>0</v>
      </c>
      <c r="Y13" s="694">
        <v>9445.434624161779</v>
      </c>
      <c r="Z13" s="893">
        <v>839.4308943089433</v>
      </c>
      <c r="AA13" s="894">
        <v>733.3333333333333</v>
      </c>
      <c r="AB13" s="894">
        <v>0</v>
      </c>
      <c r="AC13" s="573">
        <f>Y13-Z13-AA13-AB13</f>
        <v>7872.670396519502</v>
      </c>
      <c r="AD13" s="606">
        <f>AE13+AF13+AG13+AH13+AI13</f>
        <v>0</v>
      </c>
      <c r="AE13" s="607"/>
      <c r="AF13" s="603"/>
      <c r="AG13" s="603"/>
      <c r="AH13" s="603"/>
      <c r="AI13" s="647"/>
      <c r="AJ13" s="637">
        <f>AC13/AJ1*100</f>
        <v>91.65365496216069</v>
      </c>
      <c r="AK13" s="546">
        <f>Y13/AK1*100</f>
        <v>85.15796451284467</v>
      </c>
    </row>
    <row r="14" spans="1:37" ht="18" customHeight="1">
      <c r="A14" s="372">
        <v>12</v>
      </c>
      <c r="B14" s="1178">
        <v>19</v>
      </c>
      <c r="C14" s="1179" t="s">
        <v>422</v>
      </c>
      <c r="D14" s="68" t="s">
        <v>541</v>
      </c>
      <c r="E14" s="1180">
        <v>1000.0000000000001</v>
      </c>
      <c r="F14" s="1181">
        <v>631.578947368421</v>
      </c>
      <c r="G14" s="1181">
        <v>623.2492997198879</v>
      </c>
      <c r="H14" s="70">
        <f>E14+F14+G14</f>
        <v>2254.828247088309</v>
      </c>
      <c r="I14" s="1180">
        <v>620</v>
      </c>
      <c r="J14" s="1181">
        <v>818.1818181818182</v>
      </c>
      <c r="K14" s="1181">
        <v>834.0224453632604</v>
      </c>
      <c r="L14" s="70">
        <f>I14+J14+K14</f>
        <v>2272.204263545079</v>
      </c>
      <c r="M14" s="1180">
        <v>977.6422764227643</v>
      </c>
      <c r="N14" s="1181">
        <v>789.4736842105264</v>
      </c>
      <c r="O14" s="1181">
        <v>725.2800779347297</v>
      </c>
      <c r="P14" s="70">
        <f>M14+N14+O14</f>
        <v>2492.3960385680202</v>
      </c>
      <c r="Q14" s="180">
        <v>980.5615550755939</v>
      </c>
      <c r="R14" s="181">
        <v>933.3333333333334</v>
      </c>
      <c r="S14" s="181">
        <v>765.2859960552267</v>
      </c>
      <c r="T14" s="182">
        <f>Q14+R14+S14</f>
        <v>2679.180884464154</v>
      </c>
      <c r="U14" s="180">
        <v>0</v>
      </c>
      <c r="V14" s="181">
        <v>0</v>
      </c>
      <c r="W14" s="181">
        <v>0</v>
      </c>
      <c r="X14" s="182">
        <f>U14+V14+W14</f>
        <v>0</v>
      </c>
      <c r="Y14" s="1182">
        <v>9698.609433665562</v>
      </c>
      <c r="Z14" s="1183">
        <v>620</v>
      </c>
      <c r="AA14" s="1184">
        <v>631.578947368421</v>
      </c>
      <c r="AB14" s="1184">
        <v>623.2492997198879</v>
      </c>
      <c r="AC14" s="572">
        <f>Y14-Z14-AA14-AB14</f>
        <v>7823.781186577253</v>
      </c>
      <c r="AD14" s="608">
        <f>AE14+AF14+AG14+AH14+AI14</f>
        <v>0</v>
      </c>
      <c r="AE14" s="1185"/>
      <c r="AF14" s="1003"/>
      <c r="AG14" s="5"/>
      <c r="AH14" s="5"/>
      <c r="AI14" s="960"/>
      <c r="AJ14" s="636">
        <f>AC14/AJ1*100</f>
        <v>91.08448661727473</v>
      </c>
      <c r="AK14" s="618">
        <f>Y14/AK1*100</f>
        <v>87.44053300240031</v>
      </c>
    </row>
    <row r="15" spans="1:37" ht="18" customHeight="1">
      <c r="A15" s="308">
        <v>13</v>
      </c>
      <c r="B15" s="702">
        <v>4</v>
      </c>
      <c r="C15" s="703" t="s">
        <v>428</v>
      </c>
      <c r="D15" s="69" t="s">
        <v>540</v>
      </c>
      <c r="E15" s="691">
        <v>725.258493353028</v>
      </c>
      <c r="F15" s="692">
        <v>800</v>
      </c>
      <c r="G15" s="692">
        <v>687.4356333676621</v>
      </c>
      <c r="H15" s="71">
        <f>E15+F15+G15</f>
        <v>2212.6941267206903</v>
      </c>
      <c r="I15" s="691">
        <v>985.2289512555395</v>
      </c>
      <c r="J15" s="692">
        <v>900</v>
      </c>
      <c r="K15" s="692">
        <v>744.3331576172905</v>
      </c>
      <c r="L15" s="71">
        <f>I15+J15+K15</f>
        <v>2629.56210887283</v>
      </c>
      <c r="M15" s="691">
        <v>842.8571428571429</v>
      </c>
      <c r="N15" s="692">
        <v>809.5238095238095</v>
      </c>
      <c r="O15" s="692">
        <v>880.0236406619385</v>
      </c>
      <c r="P15" s="71">
        <f>M15+N15+O15</f>
        <v>2532.404593042891</v>
      </c>
      <c r="Q15" s="177">
        <v>955.3314121037464</v>
      </c>
      <c r="R15" s="178">
        <v>625</v>
      </c>
      <c r="S15" s="178">
        <v>820.7297726070861</v>
      </c>
      <c r="T15" s="179">
        <f>Q15+R15+S15</f>
        <v>2401.0611847108325</v>
      </c>
      <c r="U15" s="177">
        <v>0</v>
      </c>
      <c r="V15" s="178">
        <v>0</v>
      </c>
      <c r="W15" s="178">
        <v>0</v>
      </c>
      <c r="X15" s="179">
        <f>U15+V15+W15</f>
        <v>0</v>
      </c>
      <c r="Y15" s="694">
        <v>9775.722013347244</v>
      </c>
      <c r="Z15" s="697">
        <v>725.258493353028</v>
      </c>
      <c r="AA15" s="698">
        <v>625</v>
      </c>
      <c r="AB15" s="698">
        <v>687.4356333676621</v>
      </c>
      <c r="AC15" s="573">
        <f>Y15-Z15-AA15-AB15</f>
        <v>7738.027886626553</v>
      </c>
      <c r="AD15" s="606">
        <f>AE15+AF15+AG15+AH15+AI15</f>
        <v>0</v>
      </c>
      <c r="AE15" s="607"/>
      <c r="AF15" s="603"/>
      <c r="AG15" s="603"/>
      <c r="AH15" s="603"/>
      <c r="AI15" s="647"/>
      <c r="AJ15" s="637">
        <f>AC15/AJ1*100</f>
        <v>90.08614641380035</v>
      </c>
      <c r="AK15" s="546">
        <f>Y15/AK1*100</f>
        <v>88.13576308818466</v>
      </c>
    </row>
    <row r="16" spans="1:37" ht="18" customHeight="1">
      <c r="A16" s="372">
        <v>14</v>
      </c>
      <c r="B16" s="1115">
        <v>6</v>
      </c>
      <c r="C16" s="1116" t="s">
        <v>496</v>
      </c>
      <c r="D16" s="772" t="s">
        <v>540</v>
      </c>
      <c r="E16" s="1061">
        <v>826.5895953757225</v>
      </c>
      <c r="F16" s="1062">
        <v>857.1428571428571</v>
      </c>
      <c r="G16" s="1062">
        <v>729.9070530344451</v>
      </c>
      <c r="H16" s="1187">
        <f>E16+F16+G16</f>
        <v>2413.6395055530247</v>
      </c>
      <c r="I16" s="1061">
        <v>984.149855907781</v>
      </c>
      <c r="J16" s="1062">
        <v>818.1818181818182</v>
      </c>
      <c r="K16" s="1062">
        <v>678.8461538461538</v>
      </c>
      <c r="L16" s="1187">
        <f>I16+J16+K16</f>
        <v>2481.177827935753</v>
      </c>
      <c r="M16" s="1061">
        <v>712.4277456647397</v>
      </c>
      <c r="N16" s="1062">
        <v>875</v>
      </c>
      <c r="O16" s="1062">
        <v>645.9869848156183</v>
      </c>
      <c r="P16" s="1187">
        <f>M16+N16+O16</f>
        <v>2233.414730480358</v>
      </c>
      <c r="Q16" s="773">
        <v>820.7343412526997</v>
      </c>
      <c r="R16" s="774">
        <v>1000</v>
      </c>
      <c r="S16" s="774">
        <v>532.6012354152367</v>
      </c>
      <c r="T16" s="1188">
        <f>Q16+R16+S16</f>
        <v>2353.3355766679365</v>
      </c>
      <c r="U16" s="773">
        <v>0</v>
      </c>
      <c r="V16" s="774">
        <v>0</v>
      </c>
      <c r="W16" s="774">
        <v>0</v>
      </c>
      <c r="X16" s="1188">
        <f>U16+V16+W16</f>
        <v>0</v>
      </c>
      <c r="Y16" s="1117">
        <v>9481.567640637071</v>
      </c>
      <c r="Z16" s="1061">
        <v>712.4277456647397</v>
      </c>
      <c r="AA16" s="1062">
        <v>818.1818181818182</v>
      </c>
      <c r="AB16" s="1062">
        <v>532.6012354152367</v>
      </c>
      <c r="AC16" s="572">
        <f>Y16-Z16-AA16-AB16</f>
        <v>7418.356841375276</v>
      </c>
      <c r="AD16" s="608">
        <f>AE16+AF16+AG16+AH16+AI16</f>
        <v>0</v>
      </c>
      <c r="AE16" s="609"/>
      <c r="AF16" s="603"/>
      <c r="AG16" s="603"/>
      <c r="AH16" s="603"/>
      <c r="AI16" s="647"/>
      <c r="AJ16" s="636">
        <f>AC16/AJ1*100</f>
        <v>86.364535040891</v>
      </c>
      <c r="AK16" s="618">
        <f>Y16/AK1*100</f>
        <v>85.48373185518315</v>
      </c>
    </row>
    <row r="17" spans="1:37" ht="18" customHeight="1">
      <c r="A17" s="308">
        <v>15</v>
      </c>
      <c r="B17" s="702">
        <v>17</v>
      </c>
      <c r="C17" s="703" t="s">
        <v>543</v>
      </c>
      <c r="D17" s="69" t="s">
        <v>437</v>
      </c>
      <c r="E17" s="691">
        <v>995.708154506438</v>
      </c>
      <c r="F17" s="692">
        <v>1000</v>
      </c>
      <c r="G17" s="692">
        <v>507.99086757990864</v>
      </c>
      <c r="H17" s="71">
        <f>E17+F17+G17</f>
        <v>2503.6990220863468</v>
      </c>
      <c r="I17" s="691">
        <v>679.4682422451996</v>
      </c>
      <c r="J17" s="692">
        <v>842.1052631578947</v>
      </c>
      <c r="K17" s="692">
        <v>594.5263157894736</v>
      </c>
      <c r="L17" s="71">
        <f>I17+J17+K17</f>
        <v>2116.099821192568</v>
      </c>
      <c r="M17" s="691">
        <v>682.0809248554913</v>
      </c>
      <c r="N17" s="692">
        <v>466.6666666666667</v>
      </c>
      <c r="O17" s="692">
        <v>685.5432780847146</v>
      </c>
      <c r="P17" s="71">
        <f>M17+N17+O17</f>
        <v>1834.2908696068725</v>
      </c>
      <c r="Q17" s="177">
        <v>962.536023054755</v>
      </c>
      <c r="R17" s="178">
        <v>857.1428571428571</v>
      </c>
      <c r="S17" s="178">
        <v>551.5280739161336</v>
      </c>
      <c r="T17" s="179">
        <f>Q17+R17+S17</f>
        <v>2371.2069541137457</v>
      </c>
      <c r="U17" s="177">
        <v>0</v>
      </c>
      <c r="V17" s="178">
        <v>0</v>
      </c>
      <c r="W17" s="178">
        <v>0</v>
      </c>
      <c r="X17" s="179">
        <f>U17+V17+W17</f>
        <v>0</v>
      </c>
      <c r="Y17" s="694">
        <v>8825.296666999533</v>
      </c>
      <c r="Z17" s="697">
        <v>679.4682422451996</v>
      </c>
      <c r="AA17" s="698">
        <v>466.6666666666667</v>
      </c>
      <c r="AB17" s="698">
        <v>507.99086757990864</v>
      </c>
      <c r="AC17" s="573">
        <f>Y17-Z17-AA17-AB17</f>
        <v>7171.170890507758</v>
      </c>
      <c r="AD17" s="606">
        <f>AE17+AF17+AG17+AH17+AI17</f>
        <v>0</v>
      </c>
      <c r="AE17" s="607"/>
      <c r="AF17" s="603"/>
      <c r="AG17" s="603"/>
      <c r="AH17" s="603"/>
      <c r="AI17" s="647"/>
      <c r="AJ17" s="637">
        <f>AC17/AJ1*100</f>
        <v>83.48679537807962</v>
      </c>
      <c r="AK17" s="546">
        <f>Y17/AK1*100</f>
        <v>79.56693686293629</v>
      </c>
    </row>
    <row r="18" spans="1:37" ht="18" customHeight="1">
      <c r="A18" s="372">
        <v>16</v>
      </c>
      <c r="B18" s="700">
        <v>20</v>
      </c>
      <c r="C18" s="701" t="s">
        <v>427</v>
      </c>
      <c r="D18" s="68" t="s">
        <v>541</v>
      </c>
      <c r="E18" s="689">
        <v>766.8097281831188</v>
      </c>
      <c r="F18" s="690">
        <v>666.6666666666667</v>
      </c>
      <c r="G18" s="690">
        <v>641.5185007208073</v>
      </c>
      <c r="H18" s="70">
        <f>E18+F18+G18</f>
        <v>2074.9948955705927</v>
      </c>
      <c r="I18" s="689">
        <v>946.685878962536</v>
      </c>
      <c r="J18" s="690">
        <v>875</v>
      </c>
      <c r="K18" s="690">
        <v>573.7505079236082</v>
      </c>
      <c r="L18" s="70">
        <f>I18+J18+K18</f>
        <v>2395.436386886144</v>
      </c>
      <c r="M18" s="689">
        <v>792.68</v>
      </c>
      <c r="N18" s="690">
        <v>400</v>
      </c>
      <c r="O18" s="690">
        <v>718.6293436293437</v>
      </c>
      <c r="P18" s="70">
        <f>M18+N18+O18</f>
        <v>1911.3093436293434</v>
      </c>
      <c r="Q18" s="180">
        <v>673.8197424892704</v>
      </c>
      <c r="R18" s="181">
        <v>1000</v>
      </c>
      <c r="S18" s="181">
        <v>700.9936766034327</v>
      </c>
      <c r="T18" s="182">
        <f>Q18+R18+S18</f>
        <v>2374.813419092703</v>
      </c>
      <c r="U18" s="180">
        <v>0</v>
      </c>
      <c r="V18" s="181">
        <v>0</v>
      </c>
      <c r="W18" s="181">
        <v>0</v>
      </c>
      <c r="X18" s="182">
        <f>U18+V18+W18</f>
        <v>0</v>
      </c>
      <c r="Y18" s="693">
        <v>8756.554045178784</v>
      </c>
      <c r="Z18" s="695">
        <v>673.8197424892704</v>
      </c>
      <c r="AA18" s="696">
        <v>400</v>
      </c>
      <c r="AB18" s="696">
        <v>573.7505079236082</v>
      </c>
      <c r="AC18" s="572">
        <f>Y18-Z18-AA18-AB18</f>
        <v>7108.983794765905</v>
      </c>
      <c r="AD18" s="608">
        <f>AE18+AF18+AG18+AH18+AI18</f>
        <v>0</v>
      </c>
      <c r="AE18" s="609"/>
      <c r="AF18" s="644"/>
      <c r="AG18" s="644"/>
      <c r="AH18" s="644"/>
      <c r="AI18" s="648"/>
      <c r="AJ18" s="636">
        <f>AC18/AJ1*100</f>
        <v>82.76281300244982</v>
      </c>
      <c r="AK18" s="618">
        <f>Y18/AK1*100</f>
        <v>78.94716847932412</v>
      </c>
    </row>
    <row r="19" spans="1:37" ht="18" customHeight="1">
      <c r="A19" s="308">
        <v>17</v>
      </c>
      <c r="B19" s="370">
        <v>7</v>
      </c>
      <c r="C19" s="364" t="s">
        <v>8</v>
      </c>
      <c r="D19" s="500" t="s">
        <v>436</v>
      </c>
      <c r="E19" s="366">
        <v>413.589364844904</v>
      </c>
      <c r="F19" s="365">
        <v>857.1428571428571</v>
      </c>
      <c r="G19" s="365">
        <v>551.6528925619834</v>
      </c>
      <c r="H19" s="1057">
        <f>E19+F19+G19</f>
        <v>1822.3851145497445</v>
      </c>
      <c r="I19" s="366">
        <v>1000</v>
      </c>
      <c r="J19" s="365">
        <v>812.5</v>
      </c>
      <c r="K19" s="365">
        <v>689.1166422645193</v>
      </c>
      <c r="L19" s="1057">
        <f>I19+J19+K19</f>
        <v>2501.616642264519</v>
      </c>
      <c r="M19" s="366">
        <v>896.3414634146343</v>
      </c>
      <c r="N19" s="365">
        <v>842.1052631578947</v>
      </c>
      <c r="O19" s="365">
        <v>569.6250956388676</v>
      </c>
      <c r="P19" s="1057">
        <f>M19+N19+O19</f>
        <v>2308.0718222113965</v>
      </c>
      <c r="Q19" s="366">
        <v>749.4600431965442</v>
      </c>
      <c r="R19" s="365">
        <v>933.3333333333334</v>
      </c>
      <c r="S19" s="365">
        <v>479.1602346403211</v>
      </c>
      <c r="T19" s="1058">
        <f>Q19+R19+S19</f>
        <v>2161.9536111701987</v>
      </c>
      <c r="U19" s="366">
        <v>0</v>
      </c>
      <c r="V19" s="365">
        <v>0</v>
      </c>
      <c r="W19" s="365">
        <v>0</v>
      </c>
      <c r="X19" s="1058">
        <f>U19+V19+W19</f>
        <v>0</v>
      </c>
      <c r="Y19" s="602">
        <v>8794.027190195859</v>
      </c>
      <c r="Z19" s="366">
        <v>413.589364844904</v>
      </c>
      <c r="AA19" s="365">
        <v>812.5</v>
      </c>
      <c r="AB19" s="365">
        <v>479.1602346403211</v>
      </c>
      <c r="AC19" s="573">
        <f>Y19-Z19-AA19-AB19</f>
        <v>7088.777590710633</v>
      </c>
      <c r="AD19" s="606">
        <f>AE19+AF19+AG19+AH19+AI19</f>
        <v>0</v>
      </c>
      <c r="AE19" s="1118"/>
      <c r="AF19" s="1003"/>
      <c r="AG19" s="5"/>
      <c r="AH19" s="5"/>
      <c r="AI19" s="960"/>
      <c r="AJ19" s="637">
        <f>AC19/AJ1*100</f>
        <v>82.52757230757763</v>
      </c>
      <c r="AK19" s="546">
        <f>Y19/AK1*100</f>
        <v>79.2850181263256</v>
      </c>
    </row>
    <row r="20" spans="1:37" ht="18" customHeight="1">
      <c r="A20" s="372">
        <v>18</v>
      </c>
      <c r="B20" s="700">
        <v>13</v>
      </c>
      <c r="C20" s="701" t="s">
        <v>429</v>
      </c>
      <c r="D20" s="68" t="s">
        <v>539</v>
      </c>
      <c r="E20" s="689">
        <v>701.6248153618907</v>
      </c>
      <c r="F20" s="690">
        <v>750</v>
      </c>
      <c r="G20" s="690">
        <v>682.515337423313</v>
      </c>
      <c r="H20" s="70">
        <f>E20+F20+G20</f>
        <v>2134.140152785204</v>
      </c>
      <c r="I20" s="689">
        <v>939.4387001477106</v>
      </c>
      <c r="J20" s="690">
        <v>772.7272727272727</v>
      </c>
      <c r="K20" s="690">
        <v>622.0264317180618</v>
      </c>
      <c r="L20" s="70">
        <f>I20+J20+K20</f>
        <v>2334.192404593045</v>
      </c>
      <c r="M20" s="689">
        <v>898.5714285714284</v>
      </c>
      <c r="N20" s="690">
        <v>809.5238095238095</v>
      </c>
      <c r="O20" s="690">
        <v>826.7629094947251</v>
      </c>
      <c r="P20" s="70">
        <f>M20+N20+O20</f>
        <v>2534.858147589963</v>
      </c>
      <c r="Q20" s="180">
        <v>566.2824207492795</v>
      </c>
      <c r="R20" s="181">
        <v>1000</v>
      </c>
      <c r="S20" s="181">
        <v>757.442654953636</v>
      </c>
      <c r="T20" s="182">
        <f>Q20+R20+S20</f>
        <v>2323.7250757029155</v>
      </c>
      <c r="U20" s="180">
        <v>0</v>
      </c>
      <c r="V20" s="181">
        <v>0</v>
      </c>
      <c r="W20" s="181">
        <v>0</v>
      </c>
      <c r="X20" s="182">
        <f>U20+V20+W20</f>
        <v>0</v>
      </c>
      <c r="Y20" s="693">
        <v>9026.915780671128</v>
      </c>
      <c r="Z20" s="695">
        <v>566.2824207492795</v>
      </c>
      <c r="AA20" s="696">
        <v>750</v>
      </c>
      <c r="AB20" s="696">
        <v>622.0264317180618</v>
      </c>
      <c r="AC20" s="572">
        <f>Y20-Z20-AA20-AB20</f>
        <v>7088.606928203787</v>
      </c>
      <c r="AD20" s="608">
        <f>AE20+AF20+AG20+AH20+AI20</f>
        <v>300</v>
      </c>
      <c r="AE20" s="609"/>
      <c r="AF20" s="603">
        <v>300</v>
      </c>
      <c r="AG20" s="603"/>
      <c r="AH20" s="603"/>
      <c r="AI20" s="647"/>
      <c r="AJ20" s="636">
        <f>AC20/AJ1*100</f>
        <v>82.52558545410484</v>
      </c>
      <c r="AK20" s="618">
        <f>Y20/AK1*100</f>
        <v>81.3846905196327</v>
      </c>
    </row>
    <row r="21" spans="1:37" ht="18" customHeight="1">
      <c r="A21" s="308">
        <v>19</v>
      </c>
      <c r="B21" s="702">
        <v>18</v>
      </c>
      <c r="C21" s="703" t="s">
        <v>424</v>
      </c>
      <c r="D21" s="69" t="s">
        <v>437</v>
      </c>
      <c r="E21" s="691">
        <v>714.8362235067437</v>
      </c>
      <c r="F21" s="692">
        <v>421.05263157894734</v>
      </c>
      <c r="G21" s="692">
        <v>564.4820295983087</v>
      </c>
      <c r="H21" s="71">
        <f>E21+F21+G21</f>
        <v>1700.370884684</v>
      </c>
      <c r="I21" s="691">
        <v>912.8571428571429</v>
      </c>
      <c r="J21" s="692">
        <v>400</v>
      </c>
      <c r="K21" s="692">
        <v>544.9633346198378</v>
      </c>
      <c r="L21" s="71">
        <f>I21+J21+K21</f>
        <v>1857.8204774769806</v>
      </c>
      <c r="M21" s="691">
        <v>791.4285714285714</v>
      </c>
      <c r="N21" s="692">
        <v>562.5</v>
      </c>
      <c r="O21" s="692">
        <v>432.84883720930236</v>
      </c>
      <c r="P21" s="71">
        <f>M21+N21+O21</f>
        <v>1786.777408637874</v>
      </c>
      <c r="Q21" s="177">
        <v>380.1295896328293</v>
      </c>
      <c r="R21" s="178">
        <v>652.1739130434783</v>
      </c>
      <c r="S21" s="178">
        <v>566.6301569916028</v>
      </c>
      <c r="T21" s="179">
        <f>Q21+R21+S21</f>
        <v>1598.9336596679104</v>
      </c>
      <c r="U21" s="177">
        <v>0</v>
      </c>
      <c r="V21" s="178">
        <v>0</v>
      </c>
      <c r="W21" s="178">
        <v>0</v>
      </c>
      <c r="X21" s="179">
        <f>U21+V21+W21</f>
        <v>0</v>
      </c>
      <c r="Y21" s="694">
        <v>6643.902430466765</v>
      </c>
      <c r="Z21" s="697">
        <v>380.1295896328293</v>
      </c>
      <c r="AA21" s="698">
        <v>400</v>
      </c>
      <c r="AB21" s="698">
        <v>432.84883720930236</v>
      </c>
      <c r="AC21" s="573">
        <f>Y21-Z21-AA21-AB21</f>
        <v>5430.924003624633</v>
      </c>
      <c r="AD21" s="606">
        <f>AE21+AF21+AG21+AH21+AI21</f>
        <v>300</v>
      </c>
      <c r="AE21" s="607"/>
      <c r="AF21" s="603"/>
      <c r="AG21" s="603">
        <v>300</v>
      </c>
      <c r="AH21" s="603"/>
      <c r="AI21" s="647"/>
      <c r="AJ21" s="637">
        <f>AC21/AJ1*100</f>
        <v>63.22683532819935</v>
      </c>
      <c r="AK21" s="546">
        <f>Y21/AK1*100</f>
        <v>59.899965423846304</v>
      </c>
    </row>
    <row r="22" spans="1:37" ht="18" customHeight="1" thickBot="1">
      <c r="A22" s="570">
        <v>20</v>
      </c>
      <c r="B22" s="1166">
        <v>10</v>
      </c>
      <c r="C22" s="1167" t="s">
        <v>6</v>
      </c>
      <c r="D22" s="1168" t="s">
        <v>170</v>
      </c>
      <c r="E22" s="1169">
        <v>725.258493353028</v>
      </c>
      <c r="F22" s="1170">
        <v>800</v>
      </c>
      <c r="G22" s="1170">
        <v>710.8626198083067</v>
      </c>
      <c r="H22" s="1161">
        <f>E22+F22+G22</f>
        <v>2236.1211131613345</v>
      </c>
      <c r="I22" s="1169"/>
      <c r="J22" s="1170">
        <v>0</v>
      </c>
      <c r="K22" s="1170">
        <v>0</v>
      </c>
      <c r="L22" s="1161">
        <f>I22+J22+K22</f>
        <v>0</v>
      </c>
      <c r="M22" s="1169"/>
      <c r="N22" s="1170">
        <v>0</v>
      </c>
      <c r="O22" s="1170">
        <v>0</v>
      </c>
      <c r="P22" s="1161">
        <f>M22+N22+O22</f>
        <v>0</v>
      </c>
      <c r="Q22" s="1171"/>
      <c r="R22" s="1172">
        <v>0</v>
      </c>
      <c r="S22" s="1172">
        <v>0</v>
      </c>
      <c r="T22" s="1162">
        <f>Q22+R22+S22</f>
        <v>0</v>
      </c>
      <c r="U22" s="1171">
        <v>0</v>
      </c>
      <c r="V22" s="1172">
        <v>0</v>
      </c>
      <c r="W22" s="1172">
        <v>0</v>
      </c>
      <c r="X22" s="1162">
        <f>U22+V22+W22</f>
        <v>0</v>
      </c>
      <c r="Y22" s="1173">
        <v>2236.1211131613345</v>
      </c>
      <c r="Z22" s="1163"/>
      <c r="AA22" s="1164">
        <v>0</v>
      </c>
      <c r="AB22" s="1164">
        <v>0</v>
      </c>
      <c r="AC22" s="574">
        <f>Y22-Z22-AA22-AB22</f>
        <v>2236.1211131613345</v>
      </c>
      <c r="AD22" s="642">
        <f>AE22+AF22+AG22+AH22+AI22</f>
        <v>0</v>
      </c>
      <c r="AE22" s="1104"/>
      <c r="AF22" s="603"/>
      <c r="AG22" s="603"/>
      <c r="AH22" s="603"/>
      <c r="AI22" s="647"/>
      <c r="AJ22" s="636">
        <f>AC22/AJ1*100</f>
        <v>26.032929442835457</v>
      </c>
      <c r="AK22" s="618">
        <f>Y22/AK1*100</f>
        <v>20.160376941671384</v>
      </c>
    </row>
    <row r="23" spans="1:37" ht="18" customHeight="1" hidden="1">
      <c r="A23" s="308">
        <v>21</v>
      </c>
      <c r="B23" s="702"/>
      <c r="C23" s="703"/>
      <c r="D23" s="69" t="s">
        <v>437</v>
      </c>
      <c r="E23" s="691">
        <v>925.6198347107438</v>
      </c>
      <c r="F23" s="692">
        <v>761.9047619047618</v>
      </c>
      <c r="G23" s="692">
        <v>562.2533189809831</v>
      </c>
      <c r="H23" s="71">
        <f>E23+F23+G23</f>
        <v>2249.777915596489</v>
      </c>
      <c r="I23" s="691">
        <v>957.142857142857</v>
      </c>
      <c r="J23" s="692">
        <v>555.5555555555555</v>
      </c>
      <c r="K23" s="692">
        <v>576.1226725082147</v>
      </c>
      <c r="L23" s="71">
        <f>I23+J23+K23</f>
        <v>2088.8210852066272</v>
      </c>
      <c r="M23" s="691">
        <v>933.9080459770116</v>
      </c>
      <c r="N23" s="692">
        <v>857.1428571428571</v>
      </c>
      <c r="O23" s="692">
        <v>0</v>
      </c>
      <c r="P23" s="71">
        <f>M23+N23+O23</f>
        <v>1791.0509031198687</v>
      </c>
      <c r="Q23" s="177">
        <v>338.57142857142856</v>
      </c>
      <c r="R23" s="178"/>
      <c r="S23" s="178">
        <v>722.3707664884136</v>
      </c>
      <c r="T23" s="179">
        <f>Q23+R23+S23</f>
        <v>1060.942195059842</v>
      </c>
      <c r="U23" s="177">
        <v>0</v>
      </c>
      <c r="V23" s="178">
        <v>0</v>
      </c>
      <c r="W23" s="178">
        <v>0</v>
      </c>
      <c r="X23" s="179">
        <f>U23+V23+W23</f>
        <v>0</v>
      </c>
      <c r="Y23" s="694">
        <v>7190.592098982828</v>
      </c>
      <c r="Z23" s="697">
        <v>338.57142857142856</v>
      </c>
      <c r="AA23" s="698"/>
      <c r="AB23" s="699">
        <v>0</v>
      </c>
      <c r="AC23" s="573">
        <f>Y23-Z23-AA23-AB23</f>
        <v>6852.0206704114</v>
      </c>
      <c r="AD23" s="606">
        <f>AE23+AF23+AG23+AH23+AI23</f>
        <v>0</v>
      </c>
      <c r="AE23" s="633"/>
      <c r="AF23" s="603"/>
      <c r="AG23" s="603"/>
      <c r="AH23" s="603"/>
      <c r="AI23" s="647"/>
      <c r="AJ23" s="637">
        <f>AC23/AJ1*100</f>
        <v>79.7712474533575</v>
      </c>
      <c r="AK23" s="546">
        <f>Y23/AK1*100</f>
        <v>64.8287994313297</v>
      </c>
    </row>
    <row r="24" spans="1:37" ht="18" customHeight="1" hidden="1">
      <c r="A24" s="308">
        <v>22</v>
      </c>
      <c r="B24" s="702"/>
      <c r="C24" s="703"/>
      <c r="D24" s="69" t="s">
        <v>541</v>
      </c>
      <c r="E24" s="691">
        <v>682.5396825396825</v>
      </c>
      <c r="F24" s="692">
        <v>1000</v>
      </c>
      <c r="G24" s="692">
        <v>0</v>
      </c>
      <c r="H24" s="71">
        <f>E24+F24+G24</f>
        <v>1682.5396825396824</v>
      </c>
      <c r="I24" s="691">
        <v>780.9187279151942</v>
      </c>
      <c r="J24" s="692">
        <v>611.1111111111112</v>
      </c>
      <c r="K24" s="692">
        <v>507.88542001931125</v>
      </c>
      <c r="L24" s="71">
        <f>I24+J24+K24</f>
        <v>1899.9152590456165</v>
      </c>
      <c r="M24" s="691">
        <v>982.7586206896551</v>
      </c>
      <c r="N24" s="692">
        <v>761.9047619047618</v>
      </c>
      <c r="O24" s="692">
        <v>647.8064780647807</v>
      </c>
      <c r="P24" s="71">
        <f>M24+N24+O24</f>
        <v>2392.4698606591974</v>
      </c>
      <c r="Q24" s="177">
        <v>842.8571428571429</v>
      </c>
      <c r="R24" s="178"/>
      <c r="S24" s="178">
        <v>551.9237316990127</v>
      </c>
      <c r="T24" s="179">
        <f>Q24+R24+S24</f>
        <v>1394.7808745561556</v>
      </c>
      <c r="U24" s="177">
        <v>0</v>
      </c>
      <c r="V24" s="178">
        <v>0</v>
      </c>
      <c r="W24" s="178">
        <v>0</v>
      </c>
      <c r="X24" s="179">
        <f>U24+V24+W24</f>
        <v>0</v>
      </c>
      <c r="Y24" s="694">
        <v>7069.705676800651</v>
      </c>
      <c r="Z24" s="697">
        <v>682.5396825396825</v>
      </c>
      <c r="AA24" s="698"/>
      <c r="AB24" s="699">
        <v>0</v>
      </c>
      <c r="AC24" s="573">
        <f>Y24-Z24-AA24-AB24</f>
        <v>6387.165994260969</v>
      </c>
      <c r="AD24" s="606">
        <f>AE24+AF24+AG24+AH24+AI24</f>
        <v>300</v>
      </c>
      <c r="AE24" s="633">
        <v>300</v>
      </c>
      <c r="AF24" s="603"/>
      <c r="AG24" s="603"/>
      <c r="AH24" s="603"/>
      <c r="AI24" s="647"/>
      <c r="AJ24" s="636">
        <f>AC24/AJ1*100</f>
        <v>74.35940776624518</v>
      </c>
      <c r="AK24" s="618">
        <f>Y24/AK1*100</f>
        <v>63.738913993560544</v>
      </c>
    </row>
    <row r="25" spans="1:37" ht="18" customHeight="1" hidden="1">
      <c r="A25" s="308">
        <v>23</v>
      </c>
      <c r="B25" s="702"/>
      <c r="C25" s="703"/>
      <c r="D25" s="69" t="s">
        <v>437</v>
      </c>
      <c r="E25" s="691">
        <v>705.6277056277056</v>
      </c>
      <c r="F25" s="692">
        <v>733.3333333333333</v>
      </c>
      <c r="G25" s="692">
        <v>640.6377759607523</v>
      </c>
      <c r="H25" s="71">
        <f>E25+F25+G25</f>
        <v>2079.598814921791</v>
      </c>
      <c r="I25" s="691">
        <v>684.2857142857143</v>
      </c>
      <c r="J25" s="692">
        <v>611.1111111111112</v>
      </c>
      <c r="K25" s="692">
        <v>691.4986853637159</v>
      </c>
      <c r="L25" s="71">
        <f>I25+J25+K25</f>
        <v>1986.8955107605416</v>
      </c>
      <c r="M25" s="691">
        <v>948.5714285714284</v>
      </c>
      <c r="N25" s="692">
        <v>411.7647058823529</v>
      </c>
      <c r="O25" s="692">
        <v>617.670054730258</v>
      </c>
      <c r="P25" s="71">
        <f>M25+N25+O25</f>
        <v>1978.0061891840394</v>
      </c>
      <c r="Q25" s="177">
        <v>407.19424460431645</v>
      </c>
      <c r="R25" s="178"/>
      <c r="S25" s="178">
        <v>781.9585142305837</v>
      </c>
      <c r="T25" s="179">
        <f>Q25+R25+S25</f>
        <v>1189.1527588349002</v>
      </c>
      <c r="U25" s="177">
        <v>0</v>
      </c>
      <c r="V25" s="178">
        <v>0</v>
      </c>
      <c r="W25" s="178">
        <v>0</v>
      </c>
      <c r="X25" s="179">
        <f>U25+V25+W25</f>
        <v>0</v>
      </c>
      <c r="Y25" s="694">
        <v>7233.653273701272</v>
      </c>
      <c r="Z25" s="697">
        <v>407.19424460431645</v>
      </c>
      <c r="AA25" s="698"/>
      <c r="AB25" s="699">
        <v>617.670054730258</v>
      </c>
      <c r="AC25" s="573">
        <f>Y25-Z25-AA25-AB25</f>
        <v>6208.788974366697</v>
      </c>
      <c r="AD25" s="606">
        <f>AE25+AF25+AG25+AH25+AI25</f>
        <v>0</v>
      </c>
      <c r="AE25" s="633"/>
      <c r="AF25" s="644"/>
      <c r="AG25" s="644"/>
      <c r="AH25" s="644"/>
      <c r="AI25" s="648"/>
      <c r="AJ25" s="637">
        <f>AC25/AJ1*100</f>
        <v>72.2827419068697</v>
      </c>
      <c r="AK25" s="546">
        <f>Y25/AK1*100</f>
        <v>65.2170295270814</v>
      </c>
    </row>
    <row r="26" spans="1:37" ht="18" customHeight="1" hidden="1" thickBot="1">
      <c r="A26" s="308">
        <v>24</v>
      </c>
      <c r="B26" s="702"/>
      <c r="C26" s="703"/>
      <c r="D26" s="69" t="s">
        <v>541</v>
      </c>
      <c r="E26" s="691">
        <v>854.5454545454546</v>
      </c>
      <c r="F26" s="692">
        <v>352.94117647058823</v>
      </c>
      <c r="G26" s="692">
        <v>553.9059738423472</v>
      </c>
      <c r="H26" s="71">
        <f>E26+F26+G26</f>
        <v>1761.3926048583899</v>
      </c>
      <c r="I26" s="691">
        <v>778.5714285714286</v>
      </c>
      <c r="J26" s="692">
        <v>777.7777777777778</v>
      </c>
      <c r="K26" s="692">
        <v>618.8235294117646</v>
      </c>
      <c r="L26" s="71">
        <f>I26+J26+K26</f>
        <v>2175.1727357609707</v>
      </c>
      <c r="M26" s="691">
        <v>590.7780979827089</v>
      </c>
      <c r="N26" s="692">
        <v>705.8823529411765</v>
      </c>
      <c r="O26" s="692">
        <v>594.6556266465939</v>
      </c>
      <c r="P26" s="71">
        <f>M26+N26+O26</f>
        <v>1891.3160775704794</v>
      </c>
      <c r="Q26" s="177">
        <v>935.2517985611507</v>
      </c>
      <c r="R26" s="178"/>
      <c r="S26" s="178">
        <v>426.3545502367175</v>
      </c>
      <c r="T26" s="179">
        <f>Q26+R26+S26</f>
        <v>1361.6063487978681</v>
      </c>
      <c r="U26" s="177">
        <v>0</v>
      </c>
      <c r="V26" s="178">
        <v>0</v>
      </c>
      <c r="W26" s="178">
        <v>0</v>
      </c>
      <c r="X26" s="179">
        <f>U26+V26+W26</f>
        <v>0</v>
      </c>
      <c r="Y26" s="694">
        <v>7189.487766987708</v>
      </c>
      <c r="Z26" s="697">
        <v>590.7780979827089</v>
      </c>
      <c r="AA26" s="698"/>
      <c r="AB26" s="699">
        <v>426.3545502367175</v>
      </c>
      <c r="AC26" s="573">
        <f>Y26-Z26-AA26-AB26</f>
        <v>6172.355118768281</v>
      </c>
      <c r="AD26" s="606">
        <f>AE26+AF26+AG26+AH26+AI26</f>
        <v>0</v>
      </c>
      <c r="AE26" s="633"/>
      <c r="AF26" s="1059"/>
      <c r="AG26" s="1059"/>
      <c r="AH26" s="1059"/>
      <c r="AI26" s="1060"/>
      <c r="AJ26" s="649">
        <f>AC26/AJ1*100</f>
        <v>71.858578838715</v>
      </c>
      <c r="AK26" s="643">
        <f>Y26/AK1*100</f>
        <v>64.81884301655442</v>
      </c>
    </row>
    <row r="27" spans="1:37" ht="18" customHeight="1" hidden="1">
      <c r="A27" s="308">
        <v>25</v>
      </c>
      <c r="B27" s="368"/>
      <c r="C27" s="369"/>
      <c r="D27" s="1067" t="s">
        <v>549</v>
      </c>
      <c r="E27" s="49">
        <v>477.69784172661866</v>
      </c>
      <c r="F27" s="67">
        <v>428.57142857142856</v>
      </c>
      <c r="G27" s="67">
        <v>450.675870002876</v>
      </c>
      <c r="H27" s="71">
        <f>E27+F27+G27</f>
        <v>1356.9451403009232</v>
      </c>
      <c r="I27" s="49">
        <v>495.7142857142857</v>
      </c>
      <c r="J27" s="67">
        <v>555.5555555555555</v>
      </c>
      <c r="K27" s="67">
        <v>490.8242612752722</v>
      </c>
      <c r="L27" s="71">
        <f>I27+J27+K27</f>
        <v>1542.0941025451134</v>
      </c>
      <c r="M27" s="49">
        <v>1000</v>
      </c>
      <c r="N27" s="67">
        <v>400</v>
      </c>
      <c r="O27" s="67">
        <v>611.6918312040264</v>
      </c>
      <c r="P27" s="71">
        <f>M27+N27+O27</f>
        <v>2011.6918312040264</v>
      </c>
      <c r="Q27" s="177">
        <v>987.1428571428571</v>
      </c>
      <c r="R27" s="178"/>
      <c r="S27" s="178">
        <v>594.208211143695</v>
      </c>
      <c r="T27" s="179">
        <f>Q27+R27+S27</f>
        <v>1581.3510682865522</v>
      </c>
      <c r="U27" s="177">
        <v>0</v>
      </c>
      <c r="V27" s="178">
        <v>0</v>
      </c>
      <c r="W27" s="178">
        <v>0</v>
      </c>
      <c r="X27" s="179">
        <f>U27+V27+W27</f>
        <v>0</v>
      </c>
      <c r="Y27" s="571">
        <v>6492.082142336614</v>
      </c>
      <c r="Z27" s="173">
        <v>477.69784172661866</v>
      </c>
      <c r="AA27" s="174"/>
      <c r="AB27" s="175">
        <v>450.675870002876</v>
      </c>
      <c r="AC27" s="573">
        <f>Y27-Z27-AA27-AB27</f>
        <v>5563.70843060712</v>
      </c>
      <c r="AD27" s="606">
        <f>AE27+AF27+AG27+AH27+AI27</f>
        <v>0</v>
      </c>
      <c r="AE27" s="632"/>
      <c r="AF27" s="631"/>
      <c r="AG27" s="5"/>
      <c r="AH27" s="5"/>
      <c r="AJ27" s="637">
        <f>AC27/AJ1*100</f>
        <v>64.77271206913106</v>
      </c>
      <c r="AK27" s="546">
        <f>Y27/AK1*100</f>
        <v>58.531187043246945</v>
      </c>
    </row>
    <row r="28" spans="1:37" ht="18" customHeight="1" hidden="1">
      <c r="A28" s="308">
        <v>26</v>
      </c>
      <c r="B28" s="702"/>
      <c r="C28" s="703"/>
      <c r="D28" s="69" t="s">
        <v>540</v>
      </c>
      <c r="E28" s="691">
        <v>532.2314049586777</v>
      </c>
      <c r="F28" s="692">
        <v>680</v>
      </c>
      <c r="G28" s="692">
        <v>528.4991568296796</v>
      </c>
      <c r="H28" s="71">
        <f>E28+F28+G28</f>
        <v>1740.7305617883571</v>
      </c>
      <c r="I28" s="691">
        <v>662.5441696113073</v>
      </c>
      <c r="J28" s="692">
        <v>750</v>
      </c>
      <c r="K28" s="692">
        <v>632.7185244587008</v>
      </c>
      <c r="L28" s="71">
        <f>I28+J28+K28</f>
        <v>2045.2626940700081</v>
      </c>
      <c r="M28" s="691">
        <v>850.5747126436781</v>
      </c>
      <c r="N28" s="692">
        <v>350</v>
      </c>
      <c r="O28" s="692">
        <v>536.8671423717296</v>
      </c>
      <c r="P28" s="71">
        <f>M28+N28+O28</f>
        <v>1737.4418550154078</v>
      </c>
      <c r="Q28" s="177">
        <v>205.71428571428575</v>
      </c>
      <c r="R28" s="178"/>
      <c r="S28" s="178">
        <v>471.9068413391558</v>
      </c>
      <c r="T28" s="179">
        <f>Q28+R28+S28</f>
        <v>677.6211270534416</v>
      </c>
      <c r="U28" s="177">
        <v>0</v>
      </c>
      <c r="V28" s="178">
        <v>0</v>
      </c>
      <c r="W28" s="178">
        <v>0</v>
      </c>
      <c r="X28" s="179">
        <f>U28+V28+W28</f>
        <v>0</v>
      </c>
      <c r="Y28" s="694">
        <v>5901.056237927214</v>
      </c>
      <c r="Z28" s="697">
        <v>205.71428571428575</v>
      </c>
      <c r="AA28" s="698"/>
      <c r="AB28" s="699">
        <v>471.9068413391558</v>
      </c>
      <c r="AC28" s="573">
        <f>Y28-Z28-AA28-AB28</f>
        <v>5223.435110873773</v>
      </c>
      <c r="AD28" s="606">
        <f>AE28+AF28+AG28+AH28+AI28</f>
        <v>300</v>
      </c>
      <c r="AE28" s="633"/>
      <c r="AF28" s="1068"/>
      <c r="AG28" s="644">
        <v>300</v>
      </c>
      <c r="AH28" s="644"/>
      <c r="AI28" s="1069"/>
      <c r="AJ28" s="636">
        <f>AC28/AJ1*100</f>
        <v>60.81124894812232</v>
      </c>
      <c r="AK28" s="618">
        <f>Y28/AK1*100</f>
        <v>53.20262726844101</v>
      </c>
    </row>
    <row r="29" spans="1:37" ht="18" customHeight="1" hidden="1">
      <c r="A29" s="308">
        <v>27</v>
      </c>
      <c r="B29" s="368"/>
      <c r="C29" s="369"/>
      <c r="D29" s="69" t="s">
        <v>539</v>
      </c>
      <c r="E29" s="49">
        <v>992.8057553956836</v>
      </c>
      <c r="F29" s="67">
        <v>714.2857142857143</v>
      </c>
      <c r="G29" s="67">
        <v>680.4168475900998</v>
      </c>
      <c r="H29" s="71">
        <f>E29+F29+G29</f>
        <v>2387.5083172714976</v>
      </c>
      <c r="I29" s="49">
        <v>863.9575971731448</v>
      </c>
      <c r="J29" s="67">
        <v>833.3333333333334</v>
      </c>
      <c r="K29" s="67">
        <v>686.3853849499783</v>
      </c>
      <c r="L29" s="71">
        <f>I29+J29+K29</f>
        <v>2383.6763154564565</v>
      </c>
      <c r="M29" s="49"/>
      <c r="N29" s="67">
        <v>428.57142857142856</v>
      </c>
      <c r="O29" s="67">
        <v>0</v>
      </c>
      <c r="P29" s="71">
        <f>M29+N29+O29</f>
        <v>428.57142857142856</v>
      </c>
      <c r="Q29" s="177"/>
      <c r="R29" s="178"/>
      <c r="S29" s="178">
        <v>0</v>
      </c>
      <c r="T29" s="179">
        <f>Q29+R29+S29</f>
        <v>0</v>
      </c>
      <c r="U29" s="177">
        <v>0</v>
      </c>
      <c r="V29" s="178">
        <v>0</v>
      </c>
      <c r="W29" s="178">
        <v>0</v>
      </c>
      <c r="X29" s="179">
        <f>U29+V29+W29</f>
        <v>0</v>
      </c>
      <c r="Y29" s="571">
        <v>4899.756061299383</v>
      </c>
      <c r="Z29" s="173"/>
      <c r="AA29" s="174"/>
      <c r="AB29" s="175">
        <v>0</v>
      </c>
      <c r="AC29" s="573">
        <f>Y29-Z29-AA29-AB29</f>
        <v>4899.756061299383</v>
      </c>
      <c r="AD29" s="606">
        <f>AE29+AF29+AG29+AH29+AI29</f>
        <v>300</v>
      </c>
      <c r="AE29" s="632"/>
      <c r="AF29" s="631">
        <v>300</v>
      </c>
      <c r="AG29" s="5"/>
      <c r="AH29" s="5"/>
      <c r="AJ29" s="637">
        <f>AC29/AJ1*100</f>
        <v>57.04297637554178</v>
      </c>
      <c r="AK29" s="546">
        <f>Y29/AK1*100</f>
        <v>44.175124744644236</v>
      </c>
    </row>
    <row r="30" spans="1:37" ht="18" customHeight="1" hidden="1" thickBot="1">
      <c r="A30" s="1070">
        <v>28</v>
      </c>
      <c r="B30" s="1071"/>
      <c r="C30" s="1072"/>
      <c r="D30" s="1073"/>
      <c r="E30" s="1074"/>
      <c r="F30" s="1075">
        <v>0</v>
      </c>
      <c r="G30" s="1075">
        <v>0</v>
      </c>
      <c r="H30" s="1076">
        <f>E30+F30+G30</f>
        <v>0</v>
      </c>
      <c r="I30" s="1074"/>
      <c r="J30" s="1075">
        <v>0</v>
      </c>
      <c r="K30" s="1075">
        <v>0</v>
      </c>
      <c r="L30" s="1076">
        <f>I30+J30+K30</f>
        <v>0</v>
      </c>
      <c r="M30" s="1074"/>
      <c r="N30" s="1075">
        <v>0</v>
      </c>
      <c r="O30" s="1075">
        <v>0</v>
      </c>
      <c r="P30" s="1076">
        <f>M30+N30+O30</f>
        <v>0</v>
      </c>
      <c r="Q30" s="1077"/>
      <c r="R30" s="1078"/>
      <c r="S30" s="1078">
        <v>0</v>
      </c>
      <c r="T30" s="1079">
        <f>Q30+R30+S30</f>
        <v>0</v>
      </c>
      <c r="U30" s="1077">
        <v>0</v>
      </c>
      <c r="V30" s="1078">
        <v>0</v>
      </c>
      <c r="W30" s="1078">
        <v>0</v>
      </c>
      <c r="X30" s="1079">
        <f>U30+V30+W30</f>
        <v>0</v>
      </c>
      <c r="Y30" s="1080">
        <v>0</v>
      </c>
      <c r="Z30" s="1081"/>
      <c r="AA30" s="1082">
        <v>0</v>
      </c>
      <c r="AB30" s="1083">
        <v>0</v>
      </c>
      <c r="AC30" s="1084">
        <f>Y30-Z30-AA30-AB30</f>
        <v>0</v>
      </c>
      <c r="AD30" s="1085">
        <f>AE30+AF30+AG30+AH30+AI30</f>
        <v>0</v>
      </c>
      <c r="AE30" s="1086"/>
      <c r="AF30" s="1004"/>
      <c r="AG30" s="603"/>
      <c r="AH30" s="603"/>
      <c r="AI30" s="1005"/>
      <c r="AJ30" s="636">
        <f>AC30/AJ1*100</f>
        <v>0</v>
      </c>
      <c r="AK30" s="618">
        <f>Y30/AK1*100</f>
        <v>0</v>
      </c>
    </row>
    <row r="31" spans="1:37" ht="15.75" customHeight="1" hidden="1">
      <c r="A31" s="308">
        <v>29</v>
      </c>
      <c r="B31" s="368"/>
      <c r="C31" s="369"/>
      <c r="D31" s="69"/>
      <c r="E31" s="49">
        <v>0</v>
      </c>
      <c r="F31" s="67">
        <v>0</v>
      </c>
      <c r="G31" s="67">
        <v>0</v>
      </c>
      <c r="H31" s="71">
        <f aca="true" t="shared" si="0" ref="H31:H38">E31+F31+G31</f>
        <v>0</v>
      </c>
      <c r="I31" s="49">
        <v>0</v>
      </c>
      <c r="J31" s="67">
        <v>0</v>
      </c>
      <c r="K31" s="67">
        <v>0</v>
      </c>
      <c r="L31" s="71">
        <f aca="true" t="shared" si="1" ref="L31:L38">I31+J31+K31</f>
        <v>0</v>
      </c>
      <c r="M31" s="49">
        <v>0</v>
      </c>
      <c r="N31" s="67">
        <v>0</v>
      </c>
      <c r="O31" s="67">
        <v>0</v>
      </c>
      <c r="P31" s="71">
        <f aca="true" t="shared" si="2" ref="P31:P38">M31+N31+O31</f>
        <v>0</v>
      </c>
      <c r="Q31" s="177">
        <v>0</v>
      </c>
      <c r="R31" s="178">
        <v>0</v>
      </c>
      <c r="S31" s="178">
        <v>0</v>
      </c>
      <c r="T31" s="179">
        <f aca="true" t="shared" si="3" ref="T31:T38">Q31+R31+S31</f>
        <v>0</v>
      </c>
      <c r="U31" s="177">
        <v>0</v>
      </c>
      <c r="V31" s="178">
        <v>0</v>
      </c>
      <c r="W31" s="178">
        <v>0</v>
      </c>
      <c r="X31" s="179">
        <f aca="true" t="shared" si="4" ref="X31:X38">U31+V31+W31</f>
        <v>0</v>
      </c>
      <c r="Y31" s="571">
        <v>0</v>
      </c>
      <c r="Z31" s="173">
        <v>0</v>
      </c>
      <c r="AA31" s="174">
        <v>0</v>
      </c>
      <c r="AB31" s="175">
        <v>0</v>
      </c>
      <c r="AC31" s="573">
        <f aca="true" t="shared" si="5" ref="AC31:AC38">Y31-Z31-AA31-AB31</f>
        <v>0</v>
      </c>
      <c r="AD31" s="606">
        <f aca="true" t="shared" si="6" ref="AD31:AD38">AE31+AF31+AG31+AH31+AI31</f>
        <v>0</v>
      </c>
      <c r="AE31" s="632">
        <f>AC31/AJ1*100</f>
        <v>0</v>
      </c>
      <c r="AF31" s="631">
        <f>Y31/AK1*100</f>
        <v>0</v>
      </c>
      <c r="AJ31" s="637">
        <f>AC31/AJ1*100</f>
        <v>0</v>
      </c>
      <c r="AK31" s="546">
        <f>Y31/AK1*100</f>
        <v>0</v>
      </c>
    </row>
    <row r="32" spans="1:37" ht="15.75" customHeight="1" hidden="1">
      <c r="A32" s="308">
        <v>30</v>
      </c>
      <c r="B32" s="368"/>
      <c r="C32" s="369"/>
      <c r="D32" s="69"/>
      <c r="E32" s="49">
        <v>0</v>
      </c>
      <c r="F32" s="67">
        <v>0</v>
      </c>
      <c r="G32" s="67">
        <v>0</v>
      </c>
      <c r="H32" s="71">
        <f t="shared" si="0"/>
        <v>0</v>
      </c>
      <c r="I32" s="49">
        <v>0</v>
      </c>
      <c r="J32" s="67">
        <v>0</v>
      </c>
      <c r="K32" s="67">
        <v>0</v>
      </c>
      <c r="L32" s="71">
        <f t="shared" si="1"/>
        <v>0</v>
      </c>
      <c r="M32" s="49">
        <v>0</v>
      </c>
      <c r="N32" s="67">
        <v>0</v>
      </c>
      <c r="O32" s="67">
        <v>0</v>
      </c>
      <c r="P32" s="71">
        <f t="shared" si="2"/>
        <v>0</v>
      </c>
      <c r="Q32" s="177">
        <v>0</v>
      </c>
      <c r="R32" s="178">
        <v>0</v>
      </c>
      <c r="S32" s="178">
        <v>0</v>
      </c>
      <c r="T32" s="179">
        <f t="shared" si="3"/>
        <v>0</v>
      </c>
      <c r="U32" s="177">
        <v>0</v>
      </c>
      <c r="V32" s="178">
        <v>0</v>
      </c>
      <c r="W32" s="178">
        <v>0</v>
      </c>
      <c r="X32" s="179">
        <f t="shared" si="4"/>
        <v>0</v>
      </c>
      <c r="Y32" s="571">
        <v>0</v>
      </c>
      <c r="Z32" s="173">
        <v>0</v>
      </c>
      <c r="AA32" s="174">
        <v>0</v>
      </c>
      <c r="AB32" s="175">
        <v>0</v>
      </c>
      <c r="AC32" s="573">
        <f t="shared" si="5"/>
        <v>0</v>
      </c>
      <c r="AD32" s="606">
        <f t="shared" si="6"/>
        <v>0</v>
      </c>
      <c r="AE32" s="632">
        <f>AC32/AJ1*100</f>
        <v>0</v>
      </c>
      <c r="AF32" s="631">
        <f>Y32/AK1*100</f>
        <v>0</v>
      </c>
      <c r="AJ32" s="636">
        <f>AC32/AJ1*100</f>
        <v>0</v>
      </c>
      <c r="AK32" s="618">
        <f>Y32/AK1*100</f>
        <v>0</v>
      </c>
    </row>
    <row r="33" spans="1:37" ht="15.75" customHeight="1" hidden="1">
      <c r="A33" s="308">
        <v>31</v>
      </c>
      <c r="B33" s="370"/>
      <c r="C33" s="364"/>
      <c r="D33" s="500"/>
      <c r="E33" s="366">
        <v>0</v>
      </c>
      <c r="F33" s="365">
        <v>0</v>
      </c>
      <c r="G33" s="365">
        <v>0</v>
      </c>
      <c r="H33" s="71">
        <f t="shared" si="0"/>
        <v>0</v>
      </c>
      <c r="I33" s="366">
        <v>0</v>
      </c>
      <c r="J33" s="365">
        <v>0</v>
      </c>
      <c r="K33" s="365">
        <v>0</v>
      </c>
      <c r="L33" s="71">
        <f t="shared" si="1"/>
        <v>0</v>
      </c>
      <c r="M33" s="366">
        <v>0</v>
      </c>
      <c r="N33" s="365">
        <v>0</v>
      </c>
      <c r="O33" s="365">
        <v>0</v>
      </c>
      <c r="P33" s="71">
        <f t="shared" si="2"/>
        <v>0</v>
      </c>
      <c r="Q33" s="366">
        <v>0</v>
      </c>
      <c r="R33" s="365">
        <v>0</v>
      </c>
      <c r="S33" s="365">
        <v>0</v>
      </c>
      <c r="T33" s="179">
        <f t="shared" si="3"/>
        <v>0</v>
      </c>
      <c r="U33" s="366">
        <v>0</v>
      </c>
      <c r="V33" s="365">
        <v>0</v>
      </c>
      <c r="W33" s="365">
        <v>0</v>
      </c>
      <c r="X33" s="179">
        <f t="shared" si="4"/>
        <v>0</v>
      </c>
      <c r="Y33" s="602">
        <v>0</v>
      </c>
      <c r="Z33" s="366">
        <v>0</v>
      </c>
      <c r="AA33" s="365">
        <v>0</v>
      </c>
      <c r="AB33" s="367">
        <v>0</v>
      </c>
      <c r="AC33" s="573">
        <f t="shared" si="5"/>
        <v>0</v>
      </c>
      <c r="AD33" s="606">
        <f t="shared" si="6"/>
        <v>0</v>
      </c>
      <c r="AE33" s="632">
        <f>AC33/AJ1*100</f>
        <v>0</v>
      </c>
      <c r="AF33" s="631">
        <f>Y33/AK1*100</f>
        <v>0</v>
      </c>
      <c r="AJ33" s="637">
        <f>AC33/AJ1*100</f>
        <v>0</v>
      </c>
      <c r="AK33" s="546">
        <f>Y33/AK1*100</f>
        <v>0</v>
      </c>
    </row>
    <row r="34" spans="1:37" ht="15.75" customHeight="1" hidden="1">
      <c r="A34" s="308">
        <v>32</v>
      </c>
      <c r="B34" s="370"/>
      <c r="C34" s="364"/>
      <c r="D34" s="500"/>
      <c r="E34" s="366">
        <v>0</v>
      </c>
      <c r="F34" s="365">
        <v>0</v>
      </c>
      <c r="G34" s="365">
        <v>0</v>
      </c>
      <c r="H34" s="71">
        <f t="shared" si="0"/>
        <v>0</v>
      </c>
      <c r="I34" s="366">
        <v>0</v>
      </c>
      <c r="J34" s="365">
        <v>0</v>
      </c>
      <c r="K34" s="365">
        <v>0</v>
      </c>
      <c r="L34" s="71">
        <f t="shared" si="1"/>
        <v>0</v>
      </c>
      <c r="M34" s="366">
        <v>0</v>
      </c>
      <c r="N34" s="365">
        <v>0</v>
      </c>
      <c r="O34" s="365">
        <v>0</v>
      </c>
      <c r="P34" s="71">
        <f t="shared" si="2"/>
        <v>0</v>
      </c>
      <c r="Q34" s="366">
        <v>0</v>
      </c>
      <c r="R34" s="365">
        <v>0</v>
      </c>
      <c r="S34" s="365">
        <v>0</v>
      </c>
      <c r="T34" s="179">
        <f t="shared" si="3"/>
        <v>0</v>
      </c>
      <c r="U34" s="366">
        <v>0</v>
      </c>
      <c r="V34" s="365">
        <v>0</v>
      </c>
      <c r="W34" s="365">
        <v>0</v>
      </c>
      <c r="X34" s="179">
        <f t="shared" si="4"/>
        <v>0</v>
      </c>
      <c r="Y34" s="602">
        <v>0</v>
      </c>
      <c r="Z34" s="366">
        <v>0</v>
      </c>
      <c r="AA34" s="365">
        <v>0</v>
      </c>
      <c r="AB34" s="367">
        <v>0</v>
      </c>
      <c r="AC34" s="573">
        <f t="shared" si="5"/>
        <v>0</v>
      </c>
      <c r="AD34" s="606">
        <f t="shared" si="6"/>
        <v>0</v>
      </c>
      <c r="AE34" s="632">
        <f>AC34/AJ1*100</f>
        <v>0</v>
      </c>
      <c r="AF34" s="631">
        <f>Y34/AK1*100</f>
        <v>0</v>
      </c>
      <c r="AJ34" s="636">
        <f>AC34/AJ1*100</f>
        <v>0</v>
      </c>
      <c r="AK34" s="618">
        <f>Y34/AK1*100</f>
        <v>0</v>
      </c>
    </row>
    <row r="35" spans="1:37" ht="15.75" customHeight="1" hidden="1">
      <c r="A35" s="498">
        <v>33</v>
      </c>
      <c r="B35" s="370"/>
      <c r="C35" s="364"/>
      <c r="D35" s="500"/>
      <c r="E35" s="365">
        <v>0</v>
      </c>
      <c r="F35" s="365">
        <v>0</v>
      </c>
      <c r="G35" s="365">
        <v>0</v>
      </c>
      <c r="H35" s="71">
        <f t="shared" si="0"/>
        <v>0</v>
      </c>
      <c r="I35" s="365">
        <v>0</v>
      </c>
      <c r="J35" s="365">
        <v>0</v>
      </c>
      <c r="K35" s="365">
        <v>0</v>
      </c>
      <c r="L35" s="71">
        <f t="shared" si="1"/>
        <v>0</v>
      </c>
      <c r="M35" s="365">
        <v>0</v>
      </c>
      <c r="N35" s="365">
        <v>0</v>
      </c>
      <c r="O35" s="365">
        <v>0</v>
      </c>
      <c r="P35" s="71">
        <f t="shared" si="2"/>
        <v>0</v>
      </c>
      <c r="Q35" s="365">
        <v>0</v>
      </c>
      <c r="R35" s="365">
        <v>0</v>
      </c>
      <c r="S35" s="365">
        <v>0</v>
      </c>
      <c r="T35" s="179">
        <f t="shared" si="3"/>
        <v>0</v>
      </c>
      <c r="U35" s="365">
        <v>0</v>
      </c>
      <c r="V35" s="365">
        <v>0</v>
      </c>
      <c r="W35" s="365">
        <v>0</v>
      </c>
      <c r="X35" s="179">
        <f t="shared" si="4"/>
        <v>0</v>
      </c>
      <c r="Y35" s="602">
        <v>0</v>
      </c>
      <c r="Z35" s="365">
        <v>0</v>
      </c>
      <c r="AA35" s="365">
        <v>0</v>
      </c>
      <c r="AB35" s="367">
        <v>0</v>
      </c>
      <c r="AC35" s="573">
        <f t="shared" si="5"/>
        <v>0</v>
      </c>
      <c r="AD35" s="606">
        <f t="shared" si="6"/>
        <v>0</v>
      </c>
      <c r="AE35" s="319">
        <f>AC35/AJ1*100</f>
        <v>0</v>
      </c>
      <c r="AF35" s="631">
        <f>Y35/AK1*100</f>
        <v>0</v>
      </c>
      <c r="AJ35" s="637">
        <f>AC35/AJ1*100</f>
        <v>0</v>
      </c>
      <c r="AK35" s="546">
        <f>Y35/AK1*100</f>
        <v>0</v>
      </c>
    </row>
    <row r="36" spans="1:37" ht="15.75" customHeight="1" hidden="1">
      <c r="A36" s="498">
        <v>34</v>
      </c>
      <c r="B36" s="370"/>
      <c r="C36" s="364"/>
      <c r="D36" s="500"/>
      <c r="E36" s="365">
        <v>0</v>
      </c>
      <c r="F36" s="365">
        <v>0</v>
      </c>
      <c r="G36" s="365">
        <v>0</v>
      </c>
      <c r="H36" s="71">
        <f t="shared" si="0"/>
        <v>0</v>
      </c>
      <c r="I36" s="365">
        <v>0</v>
      </c>
      <c r="J36" s="365">
        <v>0</v>
      </c>
      <c r="K36" s="365">
        <v>0</v>
      </c>
      <c r="L36" s="71">
        <f t="shared" si="1"/>
        <v>0</v>
      </c>
      <c r="M36" s="365">
        <v>0</v>
      </c>
      <c r="N36" s="365">
        <v>0</v>
      </c>
      <c r="O36" s="365">
        <v>0</v>
      </c>
      <c r="P36" s="71">
        <f t="shared" si="2"/>
        <v>0</v>
      </c>
      <c r="Q36" s="365">
        <v>0</v>
      </c>
      <c r="R36" s="365">
        <v>0</v>
      </c>
      <c r="S36" s="365">
        <v>0</v>
      </c>
      <c r="T36" s="179">
        <f t="shared" si="3"/>
        <v>0</v>
      </c>
      <c r="U36" s="365">
        <v>0</v>
      </c>
      <c r="V36" s="365">
        <v>0</v>
      </c>
      <c r="W36" s="365">
        <v>0</v>
      </c>
      <c r="X36" s="179">
        <f t="shared" si="4"/>
        <v>0</v>
      </c>
      <c r="Y36" s="602">
        <v>0</v>
      </c>
      <c r="Z36" s="365">
        <v>0</v>
      </c>
      <c r="AA36" s="365">
        <v>0</v>
      </c>
      <c r="AB36" s="367">
        <v>0</v>
      </c>
      <c r="AC36" s="573">
        <f t="shared" si="5"/>
        <v>0</v>
      </c>
      <c r="AD36" s="606">
        <f t="shared" si="6"/>
        <v>0</v>
      </c>
      <c r="AE36" s="319">
        <f>AC36/AJ1*100</f>
        <v>0</v>
      </c>
      <c r="AF36" s="631">
        <f>Y36/AK1*100</f>
        <v>0</v>
      </c>
      <c r="AJ36" s="636">
        <f>AC36/AJ1*100</f>
        <v>0</v>
      </c>
      <c r="AK36" s="618">
        <f>Y36/AK1*100</f>
        <v>0</v>
      </c>
    </row>
    <row r="37" spans="1:37" ht="15.75" customHeight="1" hidden="1">
      <c r="A37" s="498">
        <v>35</v>
      </c>
      <c r="B37" s="368"/>
      <c r="C37" s="369"/>
      <c r="D37" s="69"/>
      <c r="E37" s="67">
        <v>0</v>
      </c>
      <c r="F37" s="67">
        <v>0</v>
      </c>
      <c r="G37" s="67">
        <v>0</v>
      </c>
      <c r="H37" s="71">
        <f t="shared" si="0"/>
        <v>0</v>
      </c>
      <c r="I37" s="67">
        <v>0</v>
      </c>
      <c r="J37" s="67">
        <v>0</v>
      </c>
      <c r="K37" s="67">
        <v>0</v>
      </c>
      <c r="L37" s="71">
        <f t="shared" si="1"/>
        <v>0</v>
      </c>
      <c r="M37" s="67">
        <v>0</v>
      </c>
      <c r="N37" s="67">
        <v>0</v>
      </c>
      <c r="O37" s="67">
        <v>0</v>
      </c>
      <c r="P37" s="71">
        <f t="shared" si="2"/>
        <v>0</v>
      </c>
      <c r="Q37" s="178">
        <v>0</v>
      </c>
      <c r="R37" s="178">
        <v>0</v>
      </c>
      <c r="S37" s="178">
        <v>0</v>
      </c>
      <c r="T37" s="179">
        <f t="shared" si="3"/>
        <v>0</v>
      </c>
      <c r="U37" s="178">
        <v>0</v>
      </c>
      <c r="V37" s="178">
        <v>0</v>
      </c>
      <c r="W37" s="178">
        <v>0</v>
      </c>
      <c r="X37" s="179">
        <f t="shared" si="4"/>
        <v>0</v>
      </c>
      <c r="Y37" s="571">
        <v>0</v>
      </c>
      <c r="Z37" s="174">
        <v>0</v>
      </c>
      <c r="AA37" s="174">
        <v>0</v>
      </c>
      <c r="AB37" s="175">
        <v>0</v>
      </c>
      <c r="AC37" s="573">
        <f t="shared" si="5"/>
        <v>0</v>
      </c>
      <c r="AD37" s="606">
        <f t="shared" si="6"/>
        <v>0</v>
      </c>
      <c r="AE37" s="319">
        <f>AC37/AJ1*100</f>
        <v>0</v>
      </c>
      <c r="AF37" s="631">
        <f>Y37/AK1*100</f>
        <v>0</v>
      </c>
      <c r="AJ37" s="637">
        <f>AC37/AJ1*100</f>
        <v>0</v>
      </c>
      <c r="AK37" s="546">
        <f>Y37/AK1*100</f>
        <v>0</v>
      </c>
    </row>
    <row r="38" spans="1:37" ht="15.75" customHeight="1" hidden="1">
      <c r="A38" s="498">
        <v>36</v>
      </c>
      <c r="B38" s="368"/>
      <c r="C38" s="369"/>
      <c r="D38" s="69"/>
      <c r="E38" s="67">
        <v>0</v>
      </c>
      <c r="F38" s="67">
        <v>0</v>
      </c>
      <c r="G38" s="67">
        <v>0</v>
      </c>
      <c r="H38" s="71">
        <f t="shared" si="0"/>
        <v>0</v>
      </c>
      <c r="I38" s="67">
        <v>0</v>
      </c>
      <c r="J38" s="67">
        <v>0</v>
      </c>
      <c r="K38" s="67">
        <v>0</v>
      </c>
      <c r="L38" s="71">
        <f t="shared" si="1"/>
        <v>0</v>
      </c>
      <c r="M38" s="67">
        <v>0</v>
      </c>
      <c r="N38" s="67">
        <v>0</v>
      </c>
      <c r="O38" s="67">
        <v>0</v>
      </c>
      <c r="P38" s="71">
        <f t="shared" si="2"/>
        <v>0</v>
      </c>
      <c r="Q38" s="178">
        <v>0</v>
      </c>
      <c r="R38" s="178">
        <v>0</v>
      </c>
      <c r="S38" s="178">
        <v>0</v>
      </c>
      <c r="T38" s="179">
        <f t="shared" si="3"/>
        <v>0</v>
      </c>
      <c r="U38" s="178">
        <v>0</v>
      </c>
      <c r="V38" s="178">
        <v>0</v>
      </c>
      <c r="W38" s="178">
        <v>0</v>
      </c>
      <c r="X38" s="179">
        <f t="shared" si="4"/>
        <v>0</v>
      </c>
      <c r="Y38" s="571">
        <v>0</v>
      </c>
      <c r="Z38" s="174">
        <v>0</v>
      </c>
      <c r="AA38" s="174">
        <v>0</v>
      </c>
      <c r="AB38" s="175">
        <v>0</v>
      </c>
      <c r="AC38" s="573">
        <f t="shared" si="5"/>
        <v>0</v>
      </c>
      <c r="AD38" s="606">
        <f t="shared" si="6"/>
        <v>0</v>
      </c>
      <c r="AE38" s="319">
        <f>AC38/AJ1*100</f>
        <v>0</v>
      </c>
      <c r="AF38" s="631">
        <f>Y38/AK1*100</f>
        <v>0</v>
      </c>
      <c r="AJ38" s="636">
        <f>AC38/AJ1*100</f>
        <v>0</v>
      </c>
      <c r="AK38" s="618">
        <f>Y38/AK1*100</f>
        <v>0</v>
      </c>
    </row>
    <row r="39" spans="1:31" ht="15.75" customHeight="1">
      <c r="A39" s="5"/>
      <c r="B39" s="168"/>
      <c r="D39" s="1"/>
      <c r="E39" s="5"/>
      <c r="F39" s="168"/>
      <c r="G39"/>
      <c r="H39" s="1"/>
      <c r="I39" s="1"/>
      <c r="K39" s="1"/>
      <c r="L39"/>
      <c r="O39" s="1"/>
      <c r="P39" s="140"/>
      <c r="S39" s="139"/>
      <c r="T39"/>
      <c r="U39"/>
      <c r="V39"/>
      <c r="W39"/>
      <c r="X39"/>
      <c r="Z39"/>
      <c r="AA39"/>
      <c r="AB39"/>
      <c r="AC39"/>
      <c r="AD39"/>
      <c r="AE39" s="5"/>
    </row>
    <row r="40" spans="4:31" ht="15.75" customHeight="1" thickBot="1">
      <c r="D40" s="1"/>
      <c r="E40"/>
      <c r="F40"/>
      <c r="G40"/>
      <c r="H40" s="1"/>
      <c r="I40" s="168"/>
      <c r="K40" s="1"/>
      <c r="L40"/>
      <c r="O40" s="1"/>
      <c r="P40" s="140"/>
      <c r="S40" s="139"/>
      <c r="T40"/>
      <c r="U40"/>
      <c r="V40"/>
      <c r="W40"/>
      <c r="X40"/>
      <c r="Z40"/>
      <c r="AA40"/>
      <c r="AB40"/>
      <c r="AC40"/>
      <c r="AD40"/>
      <c r="AE40"/>
    </row>
    <row r="41" spans="1:31" ht="15.75" customHeight="1" thickBot="1">
      <c r="A41" s="499" t="s">
        <v>55</v>
      </c>
      <c r="B41" s="502" t="s">
        <v>61</v>
      </c>
      <c r="C41" s="502" t="s">
        <v>60</v>
      </c>
      <c r="D41" s="503"/>
      <c r="E41" s="504" t="s">
        <v>44</v>
      </c>
      <c r="G41" s="7"/>
      <c r="H41"/>
      <c r="K41" s="1"/>
      <c r="L41"/>
      <c r="O41" s="1"/>
      <c r="P41" s="140"/>
      <c r="S41" s="139"/>
      <c r="T41"/>
      <c r="U41"/>
      <c r="V41"/>
      <c r="W41"/>
      <c r="X41"/>
      <c r="Z41"/>
      <c r="AA41"/>
      <c r="AB41"/>
      <c r="AC41"/>
      <c r="AD41"/>
      <c r="AE41"/>
    </row>
    <row r="42" spans="1:31" ht="15.75" customHeight="1">
      <c r="A42" s="638">
        <v>1</v>
      </c>
      <c r="B42" s="1126">
        <v>1</v>
      </c>
      <c r="C42" s="1128" t="s">
        <v>172</v>
      </c>
      <c r="D42" s="710"/>
      <c r="E42" s="1129">
        <v>25276.32022609964</v>
      </c>
      <c r="G42" s="7"/>
      <c r="H42"/>
      <c r="K42" s="1"/>
      <c r="L42"/>
      <c r="O42" s="168"/>
      <c r="P42" s="140"/>
      <c r="S42" s="139"/>
      <c r="T42"/>
      <c r="U42"/>
      <c r="V42"/>
      <c r="W42"/>
      <c r="X42"/>
      <c r="Z42"/>
      <c r="AA42"/>
      <c r="AB42"/>
      <c r="AC42"/>
      <c r="AD42"/>
      <c r="AE42"/>
    </row>
    <row r="43" spans="1:31" ht="15.75" customHeight="1">
      <c r="A43" s="639">
        <v>2</v>
      </c>
      <c r="B43" s="704">
        <v>3</v>
      </c>
      <c r="C43" s="705" t="s">
        <v>436</v>
      </c>
      <c r="D43" s="1186"/>
      <c r="E43" s="707">
        <v>23602.37401917215</v>
      </c>
      <c r="G43" s="7"/>
      <c r="H43"/>
      <c r="K43" s="1"/>
      <c r="L43"/>
      <c r="O43" s="1"/>
      <c r="P43" s="140"/>
      <c r="S43" s="139"/>
      <c r="T43"/>
      <c r="U43"/>
      <c r="V43"/>
      <c r="W43"/>
      <c r="X43"/>
      <c r="Z43"/>
      <c r="AA43"/>
      <c r="AB43"/>
      <c r="AC43"/>
      <c r="AD43"/>
      <c r="AE43"/>
    </row>
    <row r="44" spans="1:31" ht="15.75" customHeight="1">
      <c r="A44" s="640">
        <v>3</v>
      </c>
      <c r="B44" s="708">
        <v>2</v>
      </c>
      <c r="C44" s="709" t="s">
        <v>540</v>
      </c>
      <c r="D44" s="710"/>
      <c r="E44" s="711">
        <v>23213.871086565552</v>
      </c>
      <c r="G44" s="7"/>
      <c r="H44"/>
      <c r="K44" s="1"/>
      <c r="L44"/>
      <c r="O44" s="1"/>
      <c r="P44" s="140"/>
      <c r="S44" s="139"/>
      <c r="T44"/>
      <c r="U44"/>
      <c r="V44"/>
      <c r="W44"/>
      <c r="X44"/>
      <c r="Z44"/>
      <c r="AA44"/>
      <c r="AB44"/>
      <c r="AC44"/>
      <c r="AD44"/>
      <c r="AE44"/>
    </row>
    <row r="45" spans="1:31" ht="15.75" customHeight="1">
      <c r="A45" s="639">
        <v>4</v>
      </c>
      <c r="B45" s="704">
        <v>5</v>
      </c>
      <c r="C45" s="705" t="s">
        <v>539</v>
      </c>
      <c r="D45" s="706"/>
      <c r="E45" s="707">
        <v>23112.707670307696</v>
      </c>
      <c r="G45" s="7"/>
      <c r="H45"/>
      <c r="J45" s="77"/>
      <c r="K45" s="1"/>
      <c r="L45"/>
      <c r="O45" s="1"/>
      <c r="P45" s="140"/>
      <c r="S45" s="139"/>
      <c r="T45"/>
      <c r="U45"/>
      <c r="V45"/>
      <c r="W45"/>
      <c r="X45"/>
      <c r="Z45"/>
      <c r="AA45"/>
      <c r="AB45"/>
      <c r="AC45"/>
      <c r="AD45"/>
      <c r="AE45"/>
    </row>
    <row r="46" spans="1:31" ht="12.75">
      <c r="A46" s="640">
        <v>5</v>
      </c>
      <c r="B46" s="1125">
        <v>7</v>
      </c>
      <c r="C46" s="1127" t="s">
        <v>541</v>
      </c>
      <c r="D46" s="1130"/>
      <c r="E46" s="783">
        <v>21784.78565175456</v>
      </c>
      <c r="F46"/>
      <c r="G46" s="1"/>
      <c r="H46" s="140"/>
      <c r="T46"/>
      <c r="U46"/>
      <c r="V46"/>
      <c r="W46"/>
      <c r="X46"/>
      <c r="Z46"/>
      <c r="AA46"/>
      <c r="AB46"/>
      <c r="AC46"/>
      <c r="AD46"/>
      <c r="AE46"/>
    </row>
    <row r="47" spans="1:8" ht="12.75">
      <c r="A47" s="639">
        <v>6</v>
      </c>
      <c r="B47" s="704">
        <v>6</v>
      </c>
      <c r="C47" s="705" t="s">
        <v>437</v>
      </c>
      <c r="D47" s="706"/>
      <c r="E47" s="707">
        <v>20564.55410957928</v>
      </c>
      <c r="F47"/>
      <c r="G47"/>
      <c r="H47" s="1"/>
    </row>
    <row r="48" spans="1:8" ht="12.75">
      <c r="A48" s="640">
        <v>7</v>
      </c>
      <c r="B48" s="1125">
        <v>4</v>
      </c>
      <c r="C48" s="1127" t="s">
        <v>170</v>
      </c>
      <c r="D48" s="1174"/>
      <c r="E48" s="783">
        <v>18888.726710675357</v>
      </c>
      <c r="F48"/>
      <c r="G48"/>
      <c r="H48" s="1"/>
    </row>
    <row r="49" spans="1:8" ht="12.75">
      <c r="A49" s="639">
        <v>8</v>
      </c>
      <c r="B49" s="704"/>
      <c r="C49" s="705"/>
      <c r="D49" s="706"/>
      <c r="E49" s="707"/>
      <c r="F49"/>
      <c r="G49"/>
      <c r="H49" s="1"/>
    </row>
    <row r="50" spans="1:8" ht="12.75">
      <c r="A50" s="308">
        <v>9</v>
      </c>
      <c r="B50" s="713"/>
      <c r="C50" s="714"/>
      <c r="D50" s="1087"/>
      <c r="E50" s="783"/>
      <c r="F50"/>
      <c r="G50" s="1"/>
      <c r="H50"/>
    </row>
    <row r="51" spans="1:8" ht="12.75">
      <c r="A51" s="372">
        <v>10</v>
      </c>
      <c r="B51" s="704"/>
      <c r="C51" s="705"/>
      <c r="D51" s="706"/>
      <c r="E51" s="712"/>
      <c r="F51"/>
      <c r="G51" s="1"/>
      <c r="H51"/>
    </row>
    <row r="52" spans="1:8" ht="12.75">
      <c r="A52" s="308">
        <v>11</v>
      </c>
      <c r="B52" s="713"/>
      <c r="C52" s="714"/>
      <c r="D52" s="715"/>
      <c r="E52" s="716"/>
      <c r="F52"/>
      <c r="G52"/>
      <c r="H52" s="1"/>
    </row>
    <row r="53" spans="1:6" ht="13.5" thickBot="1">
      <c r="A53" s="641">
        <v>12</v>
      </c>
      <c r="B53" s="717"/>
      <c r="C53" s="717"/>
      <c r="D53" s="718"/>
      <c r="E53" s="719"/>
      <c r="F53" s="4"/>
    </row>
    <row r="54" ht="12.75">
      <c r="F54" s="4"/>
    </row>
    <row r="55" spans="1:5" ht="12.75">
      <c r="A55" s="501"/>
      <c r="B55" s="501"/>
      <c r="C55" s="501"/>
      <c r="D55" s="501"/>
      <c r="E55" s="505"/>
    </row>
  </sheetData>
  <sheetProtection deleteColumns="0" deleteRows="0" sort="0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1" r:id="rId4"/>
  <headerFooter alignWithMargins="0">
    <oddHeader>&amp;C&amp;F</oddHeader>
    <oddFooter>&amp;C&amp;A</oddFooter>
  </headerFooter>
  <rowBreaks count="1" manualBreakCount="1">
    <brk id="30" max="255" man="1"/>
  </rowBreaks>
  <colBreaks count="1" manualBreakCount="1">
    <brk id="6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"/>
  <dimension ref="A1:V63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8" width="12.7109375" style="0" customWidth="1"/>
    <col min="9" max="9" width="5.140625" style="0" hidden="1" customWidth="1"/>
    <col min="10" max="10" width="8.28125" style="0" hidden="1" customWidth="1"/>
    <col min="11" max="11" width="5.140625" style="0" customWidth="1"/>
    <col min="12" max="12" width="3.7109375" style="0" customWidth="1"/>
    <col min="13" max="13" width="12.7109375" style="0" customWidth="1"/>
    <col min="14" max="14" width="12.7109375" style="0" hidden="1" customWidth="1"/>
    <col min="15" max="15" width="12.7109375" style="0" customWidth="1"/>
    <col min="16" max="16" width="12.7109375" style="0" hidden="1" customWidth="1"/>
    <col min="17" max="17" width="12.7109375" style="0" customWidth="1"/>
    <col min="18" max="18" width="10.140625" style="0" hidden="1" customWidth="1"/>
    <col min="19" max="20" width="9.140625" style="0" hidden="1" customWidth="1"/>
    <col min="21" max="21" width="0" style="0" hidden="1" customWidth="1"/>
    <col min="22" max="22" width="9.140625" style="0" customWidth="1"/>
  </cols>
  <sheetData>
    <row r="1" spans="1:17" ht="13.5" customHeight="1" thickBot="1">
      <c r="A1" s="106"/>
      <c r="B1" s="523"/>
      <c r="C1" s="524" t="s">
        <v>28</v>
      </c>
      <c r="D1" s="52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22" ht="13.5" customHeight="1">
      <c r="A2" s="217" t="s">
        <v>26</v>
      </c>
      <c r="B2" s="215" t="s">
        <v>25</v>
      </c>
      <c r="C2" s="215" t="s">
        <v>24</v>
      </c>
      <c r="D2" s="216" t="s">
        <v>75</v>
      </c>
      <c r="E2" s="217" t="s">
        <v>10</v>
      </c>
      <c r="F2" s="215"/>
      <c r="G2" s="218" t="s">
        <v>43</v>
      </c>
      <c r="H2" s="218" t="s">
        <v>50</v>
      </c>
      <c r="I2" s="218" t="s">
        <v>44</v>
      </c>
      <c r="J2" s="216" t="s">
        <v>45</v>
      </c>
      <c r="K2" s="375" t="s">
        <v>11</v>
      </c>
      <c r="L2" s="93"/>
      <c r="M2" s="218" t="s">
        <v>46</v>
      </c>
      <c r="N2" s="216" t="s">
        <v>45</v>
      </c>
      <c r="O2" s="376" t="s">
        <v>47</v>
      </c>
      <c r="P2" s="216" t="s">
        <v>45</v>
      </c>
      <c r="Q2" s="377" t="s">
        <v>48</v>
      </c>
      <c r="R2" s="97" t="s">
        <v>44</v>
      </c>
      <c r="S2" s="98" t="s">
        <v>62</v>
      </c>
      <c r="T2" s="101" t="s">
        <v>49</v>
      </c>
      <c r="U2" s="93" t="s">
        <v>44</v>
      </c>
      <c r="V2" s="378"/>
    </row>
    <row r="3" spans="1:22" ht="15.75" customHeight="1">
      <c r="A3" s="852">
        <v>1</v>
      </c>
      <c r="B3" s="852">
        <v>10</v>
      </c>
      <c r="C3" s="853" t="s">
        <v>543</v>
      </c>
      <c r="D3" s="854">
        <v>41030</v>
      </c>
      <c r="E3" s="855">
        <v>1</v>
      </c>
      <c r="F3" s="856" t="s">
        <v>16</v>
      </c>
      <c r="G3" s="852"/>
      <c r="H3" s="852"/>
      <c r="I3" s="857"/>
      <c r="J3" s="858">
        <v>0</v>
      </c>
      <c r="K3" s="855">
        <v>1</v>
      </c>
      <c r="L3" s="856">
        <v>1</v>
      </c>
      <c r="M3" s="853"/>
      <c r="N3" s="859">
        <v>0</v>
      </c>
      <c r="O3" s="853"/>
      <c r="P3" s="860">
        <v>0</v>
      </c>
      <c r="Q3" s="861"/>
      <c r="R3" s="5">
        <v>0</v>
      </c>
      <c r="S3" s="5"/>
      <c r="T3" s="5"/>
      <c r="V3" s="378"/>
    </row>
    <row r="4" spans="1:22" ht="15.75" customHeight="1">
      <c r="A4" s="862">
        <v>2</v>
      </c>
      <c r="B4" s="862">
        <v>8</v>
      </c>
      <c r="C4" s="833" t="s">
        <v>1</v>
      </c>
      <c r="D4" s="863" t="s">
        <v>465</v>
      </c>
      <c r="E4" s="864">
        <v>1</v>
      </c>
      <c r="F4" s="865" t="s">
        <v>17</v>
      </c>
      <c r="G4" s="862"/>
      <c r="H4" s="862"/>
      <c r="I4" s="866"/>
      <c r="J4" s="867">
        <v>0</v>
      </c>
      <c r="K4" s="864">
        <v>1</v>
      </c>
      <c r="L4" s="865">
        <v>2</v>
      </c>
      <c r="M4" s="833"/>
      <c r="N4" s="868">
        <v>0</v>
      </c>
      <c r="O4" s="833"/>
      <c r="P4" s="236">
        <v>0</v>
      </c>
      <c r="Q4" s="869"/>
      <c r="R4" s="236">
        <v>0</v>
      </c>
      <c r="S4" s="236"/>
      <c r="T4" s="236"/>
      <c r="V4" s="378"/>
    </row>
    <row r="5" spans="1:22" ht="15.75" customHeight="1">
      <c r="A5" s="862">
        <v>3</v>
      </c>
      <c r="B5" s="862">
        <v>14</v>
      </c>
      <c r="C5" s="833"/>
      <c r="D5" s="863"/>
      <c r="E5" s="864">
        <v>1</v>
      </c>
      <c r="F5" s="870" t="s">
        <v>18</v>
      </c>
      <c r="G5" s="862"/>
      <c r="H5" s="862"/>
      <c r="I5" s="866"/>
      <c r="J5" s="867">
        <v>0</v>
      </c>
      <c r="K5" s="864">
        <v>1</v>
      </c>
      <c r="L5" s="870">
        <v>3</v>
      </c>
      <c r="M5" s="833"/>
      <c r="N5" s="868">
        <v>0</v>
      </c>
      <c r="O5" s="833"/>
      <c r="P5" s="236">
        <v>0</v>
      </c>
      <c r="Q5" s="869"/>
      <c r="R5" s="236">
        <v>0</v>
      </c>
      <c r="S5" s="236"/>
      <c r="T5" s="236"/>
      <c r="V5" s="378"/>
    </row>
    <row r="6" spans="1:22" ht="15.75" customHeight="1" thickBot="1">
      <c r="A6" s="429">
        <v>4</v>
      </c>
      <c r="B6" s="429">
        <v>1</v>
      </c>
      <c r="C6" s="430" t="s">
        <v>422</v>
      </c>
      <c r="D6" s="431">
        <v>41170</v>
      </c>
      <c r="E6" s="432">
        <v>1</v>
      </c>
      <c r="F6" s="595" t="s">
        <v>19</v>
      </c>
      <c r="G6" s="429"/>
      <c r="H6" s="429"/>
      <c r="I6" s="434"/>
      <c r="J6" s="883">
        <v>0</v>
      </c>
      <c r="K6" s="254">
        <v>1</v>
      </c>
      <c r="L6" s="596">
        <v>4</v>
      </c>
      <c r="M6" s="251"/>
      <c r="N6" s="599">
        <v>0</v>
      </c>
      <c r="O6" s="884"/>
      <c r="P6" s="236">
        <v>0</v>
      </c>
      <c r="Q6" s="869"/>
      <c r="R6" s="236">
        <v>0</v>
      </c>
      <c r="S6" s="236"/>
      <c r="T6" s="236"/>
      <c r="V6" s="378"/>
    </row>
    <row r="7" spans="1:22" ht="15.75" customHeight="1">
      <c r="A7" s="794">
        <v>5</v>
      </c>
      <c r="B7" s="794">
        <v>19</v>
      </c>
      <c r="C7" s="102" t="s">
        <v>544</v>
      </c>
      <c r="D7" s="879">
        <v>41010</v>
      </c>
      <c r="E7" s="880">
        <v>1</v>
      </c>
      <c r="F7" s="881" t="s">
        <v>42</v>
      </c>
      <c r="G7" s="794"/>
      <c r="H7" s="794"/>
      <c r="I7" s="4"/>
      <c r="J7" s="882">
        <v>0</v>
      </c>
      <c r="K7" s="880">
        <v>2</v>
      </c>
      <c r="L7" s="793">
        <v>1</v>
      </c>
      <c r="M7" s="102"/>
      <c r="N7" s="397">
        <v>0</v>
      </c>
      <c r="O7" s="833"/>
      <c r="P7" s="236">
        <v>0</v>
      </c>
      <c r="Q7" s="869"/>
      <c r="R7" s="236">
        <v>0</v>
      </c>
      <c r="S7" s="236"/>
      <c r="T7" s="236"/>
      <c r="V7" s="378"/>
    </row>
    <row r="8" spans="1:22" ht="15.75" customHeight="1" thickBot="1">
      <c r="A8" s="247">
        <v>6</v>
      </c>
      <c r="B8" s="247">
        <v>22</v>
      </c>
      <c r="C8" s="251" t="s">
        <v>435</v>
      </c>
      <c r="D8" s="382">
        <v>35010</v>
      </c>
      <c r="E8" s="254">
        <v>1</v>
      </c>
      <c r="F8" s="598" t="s">
        <v>105</v>
      </c>
      <c r="G8" s="247"/>
      <c r="H8" s="247"/>
      <c r="I8" s="244"/>
      <c r="J8" s="598">
        <v>0</v>
      </c>
      <c r="K8" s="866">
        <v>2</v>
      </c>
      <c r="L8" s="865">
        <v>2</v>
      </c>
      <c r="M8" s="833"/>
      <c r="N8" s="868">
        <v>0</v>
      </c>
      <c r="O8" s="833"/>
      <c r="P8" s="236">
        <v>0</v>
      </c>
      <c r="Q8" s="869"/>
      <c r="R8" s="236">
        <v>0</v>
      </c>
      <c r="S8" s="236"/>
      <c r="T8" s="236"/>
      <c r="V8" s="378"/>
    </row>
    <row r="9" spans="1:22" ht="15.75" customHeight="1">
      <c r="A9" s="794">
        <v>7</v>
      </c>
      <c r="B9" s="794">
        <v>4</v>
      </c>
      <c r="C9" s="102" t="s">
        <v>5</v>
      </c>
      <c r="D9" s="879" t="s">
        <v>465</v>
      </c>
      <c r="E9" s="880">
        <v>2</v>
      </c>
      <c r="F9" s="793" t="s">
        <v>16</v>
      </c>
      <c r="G9" s="794"/>
      <c r="H9" s="794"/>
      <c r="I9" s="4"/>
      <c r="J9" s="559">
        <v>0</v>
      </c>
      <c r="K9" s="864">
        <v>2</v>
      </c>
      <c r="L9" s="870">
        <v>3</v>
      </c>
      <c r="M9" s="833"/>
      <c r="N9" s="868">
        <v>0</v>
      </c>
      <c r="O9" s="833"/>
      <c r="P9" s="236">
        <v>0</v>
      </c>
      <c r="Q9" s="869"/>
      <c r="R9" s="236">
        <v>0</v>
      </c>
      <c r="S9" s="236"/>
      <c r="T9" s="236"/>
      <c r="V9" s="378"/>
    </row>
    <row r="10" spans="1:22" ht="15.75" customHeight="1" thickBot="1">
      <c r="A10" s="429">
        <v>8</v>
      </c>
      <c r="B10" s="429">
        <v>2</v>
      </c>
      <c r="C10" s="430" t="s">
        <v>427</v>
      </c>
      <c r="D10" s="431">
        <v>41100</v>
      </c>
      <c r="E10" s="432">
        <v>2</v>
      </c>
      <c r="F10" s="600" t="s">
        <v>17</v>
      </c>
      <c r="G10" s="429"/>
      <c r="H10" s="429"/>
      <c r="I10" s="434"/>
      <c r="J10" s="883">
        <v>0</v>
      </c>
      <c r="K10" s="254">
        <v>2</v>
      </c>
      <c r="L10" s="596">
        <v>4</v>
      </c>
      <c r="M10" s="251"/>
      <c r="N10" s="599">
        <v>0</v>
      </c>
      <c r="O10" s="884"/>
      <c r="P10" s="236">
        <v>0</v>
      </c>
      <c r="Q10" s="869"/>
      <c r="R10" s="236">
        <v>0</v>
      </c>
      <c r="S10" s="236"/>
      <c r="T10" s="236"/>
      <c r="V10" s="378"/>
    </row>
    <row r="11" spans="1:22" ht="15.75" customHeight="1">
      <c r="A11" s="794">
        <v>9</v>
      </c>
      <c r="B11" s="794">
        <v>20</v>
      </c>
      <c r="C11" s="102" t="s">
        <v>496</v>
      </c>
      <c r="D11" s="879" t="s">
        <v>465</v>
      </c>
      <c r="E11" s="880">
        <v>2</v>
      </c>
      <c r="F11" s="792" t="s">
        <v>18</v>
      </c>
      <c r="G11" s="794"/>
      <c r="H11" s="794"/>
      <c r="I11" s="4"/>
      <c r="J11" s="559">
        <v>0</v>
      </c>
      <c r="K11" s="880">
        <v>3</v>
      </c>
      <c r="L11" s="793">
        <v>1</v>
      </c>
      <c r="M11" s="102"/>
      <c r="N11" s="397">
        <v>0</v>
      </c>
      <c r="O11" s="833"/>
      <c r="P11" s="236">
        <v>0</v>
      </c>
      <c r="Q11" s="869"/>
      <c r="R11" s="236">
        <v>0</v>
      </c>
      <c r="S11" s="236"/>
      <c r="T11" s="236"/>
      <c r="V11" s="378"/>
    </row>
    <row r="12" spans="1:22" ht="15.75" customHeight="1">
      <c r="A12" s="862">
        <v>10</v>
      </c>
      <c r="B12" s="862">
        <v>23</v>
      </c>
      <c r="C12" s="833" t="s">
        <v>420</v>
      </c>
      <c r="D12" s="871">
        <v>41060</v>
      </c>
      <c r="E12" s="864">
        <v>2</v>
      </c>
      <c r="F12" s="872" t="s">
        <v>19</v>
      </c>
      <c r="G12" s="862"/>
      <c r="H12" s="862"/>
      <c r="I12" s="866"/>
      <c r="J12" s="873">
        <v>0</v>
      </c>
      <c r="K12" s="864">
        <v>3</v>
      </c>
      <c r="L12" s="865">
        <v>2</v>
      </c>
      <c r="M12" s="833"/>
      <c r="N12" s="868">
        <v>0</v>
      </c>
      <c r="O12" s="833"/>
      <c r="P12" s="236">
        <v>0</v>
      </c>
      <c r="Q12" s="869"/>
      <c r="R12" s="236">
        <v>0</v>
      </c>
      <c r="S12" s="236"/>
      <c r="T12" s="236"/>
      <c r="V12" s="378"/>
    </row>
    <row r="13" spans="1:22" ht="15.75" customHeight="1">
      <c r="A13" s="862">
        <v>11</v>
      </c>
      <c r="B13" s="862">
        <v>16</v>
      </c>
      <c r="C13" s="833" t="s">
        <v>429</v>
      </c>
      <c r="D13" s="871">
        <v>41110</v>
      </c>
      <c r="E13" s="864">
        <v>2</v>
      </c>
      <c r="F13" s="874" t="s">
        <v>42</v>
      </c>
      <c r="G13" s="862"/>
      <c r="H13" s="862"/>
      <c r="I13" s="866"/>
      <c r="J13" s="867">
        <v>0</v>
      </c>
      <c r="K13" s="864">
        <v>3</v>
      </c>
      <c r="L13" s="870">
        <v>3</v>
      </c>
      <c r="M13" s="833"/>
      <c r="N13" s="868">
        <v>0</v>
      </c>
      <c r="O13" s="833"/>
      <c r="P13" s="236">
        <v>0</v>
      </c>
      <c r="Q13" s="869"/>
      <c r="R13" s="236">
        <v>0</v>
      </c>
      <c r="S13" s="236"/>
      <c r="T13" s="236"/>
      <c r="V13" s="378"/>
    </row>
    <row r="14" spans="1:22" ht="15.75" customHeight="1" thickBot="1">
      <c r="A14" s="247">
        <v>12</v>
      </c>
      <c r="B14" s="247">
        <v>6</v>
      </c>
      <c r="C14" s="251" t="s">
        <v>3</v>
      </c>
      <c r="D14" s="259">
        <v>35100</v>
      </c>
      <c r="E14" s="254">
        <v>2</v>
      </c>
      <c r="F14" s="598" t="s">
        <v>105</v>
      </c>
      <c r="G14" s="247"/>
      <c r="H14" s="247"/>
      <c r="I14" s="244"/>
      <c r="J14" s="598">
        <v>0</v>
      </c>
      <c r="K14" s="244">
        <v>3</v>
      </c>
      <c r="L14" s="596">
        <v>4</v>
      </c>
      <c r="M14" s="251"/>
      <c r="N14" s="599">
        <v>0</v>
      </c>
      <c r="O14" s="884"/>
      <c r="P14" s="236">
        <v>0</v>
      </c>
      <c r="Q14" s="869"/>
      <c r="R14" s="236">
        <v>0</v>
      </c>
      <c r="S14" s="236"/>
      <c r="T14" s="236"/>
      <c r="V14" s="378"/>
    </row>
    <row r="15" spans="1:22" ht="15.75" customHeight="1">
      <c r="A15" s="794">
        <v>13</v>
      </c>
      <c r="B15" s="794">
        <v>15</v>
      </c>
      <c r="C15" s="102" t="s">
        <v>180</v>
      </c>
      <c r="D15" s="885">
        <v>41150</v>
      </c>
      <c r="E15" s="880">
        <v>3</v>
      </c>
      <c r="F15" s="793" t="s">
        <v>16</v>
      </c>
      <c r="G15" s="794"/>
      <c r="H15" s="794"/>
      <c r="I15" s="4"/>
      <c r="J15" s="559">
        <v>0</v>
      </c>
      <c r="K15" s="880">
        <v>4</v>
      </c>
      <c r="L15" s="793">
        <v>1</v>
      </c>
      <c r="M15" s="102"/>
      <c r="N15" s="397">
        <v>0</v>
      </c>
      <c r="O15" s="833"/>
      <c r="P15" s="236">
        <v>0</v>
      </c>
      <c r="Q15" s="869"/>
      <c r="R15" s="236">
        <v>0</v>
      </c>
      <c r="S15" s="236"/>
      <c r="T15" s="236"/>
      <c r="V15" s="378"/>
    </row>
    <row r="16" spans="1:22" ht="15.75" customHeight="1">
      <c r="A16" s="862">
        <v>14</v>
      </c>
      <c r="B16" s="862">
        <v>17</v>
      </c>
      <c r="C16" s="833" t="s">
        <v>453</v>
      </c>
      <c r="D16" s="863" t="s">
        <v>465</v>
      </c>
      <c r="E16" s="864">
        <v>3</v>
      </c>
      <c r="F16" s="865" t="s">
        <v>17</v>
      </c>
      <c r="G16" s="862"/>
      <c r="H16" s="862"/>
      <c r="I16" s="866"/>
      <c r="J16" s="867">
        <v>0</v>
      </c>
      <c r="K16" s="864">
        <v>4</v>
      </c>
      <c r="L16" s="865">
        <v>2</v>
      </c>
      <c r="M16" s="833"/>
      <c r="N16" s="868">
        <v>0</v>
      </c>
      <c r="O16" s="833"/>
      <c r="P16" s="236">
        <v>0</v>
      </c>
      <c r="Q16" s="869"/>
      <c r="R16" s="236">
        <v>0</v>
      </c>
      <c r="S16" s="236"/>
      <c r="T16" s="236"/>
      <c r="V16" s="378"/>
    </row>
    <row r="17" spans="1:22" ht="15.75" customHeight="1">
      <c r="A17" s="862">
        <v>15</v>
      </c>
      <c r="B17" s="862">
        <v>3</v>
      </c>
      <c r="C17" s="833" t="s">
        <v>545</v>
      </c>
      <c r="D17" s="863">
        <v>41020</v>
      </c>
      <c r="E17" s="864">
        <v>3</v>
      </c>
      <c r="F17" s="870" t="s">
        <v>18</v>
      </c>
      <c r="G17" s="862"/>
      <c r="H17" s="862"/>
      <c r="I17" s="866"/>
      <c r="J17" s="873">
        <v>0</v>
      </c>
      <c r="K17" s="864">
        <v>4</v>
      </c>
      <c r="L17" s="870">
        <v>3</v>
      </c>
      <c r="M17" s="833"/>
      <c r="N17" s="868">
        <v>0</v>
      </c>
      <c r="O17" s="833"/>
      <c r="P17" s="236">
        <v>0</v>
      </c>
      <c r="Q17" s="869"/>
      <c r="R17" s="236">
        <v>0</v>
      </c>
      <c r="S17" s="236"/>
      <c r="T17" s="236"/>
      <c r="V17" s="378"/>
    </row>
    <row r="18" spans="1:22" ht="15.75" customHeight="1" thickBot="1">
      <c r="A18" s="429">
        <v>16</v>
      </c>
      <c r="B18" s="429">
        <v>9</v>
      </c>
      <c r="C18" s="430"/>
      <c r="D18" s="436"/>
      <c r="E18" s="432">
        <v>3</v>
      </c>
      <c r="F18" s="595" t="s">
        <v>19</v>
      </c>
      <c r="G18" s="429"/>
      <c r="H18" s="429"/>
      <c r="I18" s="434"/>
      <c r="J18" s="883">
        <v>0</v>
      </c>
      <c r="K18" s="254">
        <v>4</v>
      </c>
      <c r="L18" s="596">
        <v>4</v>
      </c>
      <c r="M18" s="251"/>
      <c r="N18" s="599">
        <v>0</v>
      </c>
      <c r="O18" s="884"/>
      <c r="P18" s="236">
        <v>0</v>
      </c>
      <c r="Q18" s="869"/>
      <c r="R18" s="236">
        <v>0</v>
      </c>
      <c r="S18" s="236"/>
      <c r="T18" s="875"/>
      <c r="V18" s="378"/>
    </row>
    <row r="19" spans="1:22" ht="15.75" customHeight="1">
      <c r="A19" s="794">
        <v>17</v>
      </c>
      <c r="B19" s="794">
        <v>11</v>
      </c>
      <c r="C19" s="102" t="s">
        <v>424</v>
      </c>
      <c r="D19" s="885">
        <v>41080</v>
      </c>
      <c r="E19" s="880">
        <v>3</v>
      </c>
      <c r="F19" s="881" t="s">
        <v>42</v>
      </c>
      <c r="G19" s="794"/>
      <c r="H19" s="794"/>
      <c r="I19" s="4"/>
      <c r="J19" s="559">
        <v>0</v>
      </c>
      <c r="K19" s="880">
        <v>5</v>
      </c>
      <c r="L19" s="793">
        <v>1</v>
      </c>
      <c r="M19" s="102"/>
      <c r="N19" s="397">
        <v>0</v>
      </c>
      <c r="O19" s="833"/>
      <c r="P19" s="236">
        <v>0</v>
      </c>
      <c r="Q19" s="869"/>
      <c r="R19" s="236">
        <v>0</v>
      </c>
      <c r="S19" s="236"/>
      <c r="T19" s="236"/>
      <c r="V19" s="378"/>
    </row>
    <row r="20" spans="1:22" ht="15.75" customHeight="1" thickBot="1">
      <c r="A20" s="247">
        <v>18</v>
      </c>
      <c r="B20" s="247">
        <v>21</v>
      </c>
      <c r="C20" s="251" t="s">
        <v>428</v>
      </c>
      <c r="D20" s="382" t="s">
        <v>465</v>
      </c>
      <c r="E20" s="254">
        <v>3</v>
      </c>
      <c r="F20" s="598" t="s">
        <v>105</v>
      </c>
      <c r="G20" s="247"/>
      <c r="H20" s="247"/>
      <c r="I20" s="244"/>
      <c r="J20" s="598">
        <v>0</v>
      </c>
      <c r="K20" s="866">
        <v>5</v>
      </c>
      <c r="L20" s="865">
        <v>2</v>
      </c>
      <c r="M20" s="833"/>
      <c r="N20" s="868">
        <v>0</v>
      </c>
      <c r="O20" s="833"/>
      <c r="P20" s="236">
        <v>0</v>
      </c>
      <c r="Q20" s="869"/>
      <c r="R20" s="236">
        <v>0</v>
      </c>
      <c r="S20" s="236"/>
      <c r="T20" s="236"/>
      <c r="V20" s="378"/>
    </row>
    <row r="21" spans="1:22" ht="15.75" customHeight="1">
      <c r="A21" s="794">
        <v>19</v>
      </c>
      <c r="B21" s="794">
        <v>7</v>
      </c>
      <c r="C21" s="102" t="s">
        <v>6</v>
      </c>
      <c r="D21" s="879">
        <v>72430</v>
      </c>
      <c r="E21" s="880">
        <v>4</v>
      </c>
      <c r="F21" s="793" t="s">
        <v>16</v>
      </c>
      <c r="G21" s="794"/>
      <c r="H21" s="794"/>
      <c r="I21" s="4"/>
      <c r="J21" s="559">
        <v>0</v>
      </c>
      <c r="K21" s="864">
        <v>5</v>
      </c>
      <c r="L21" s="870">
        <v>3</v>
      </c>
      <c r="M21" s="833"/>
      <c r="N21" s="868">
        <v>0</v>
      </c>
      <c r="O21" s="833"/>
      <c r="P21" s="236">
        <v>0</v>
      </c>
      <c r="Q21" s="869"/>
      <c r="R21" s="236">
        <v>0</v>
      </c>
      <c r="S21" s="236"/>
      <c r="T21" s="236"/>
      <c r="V21" s="378"/>
    </row>
    <row r="22" spans="1:22" ht="15.75" customHeight="1" thickBot="1">
      <c r="A22" s="888">
        <v>20</v>
      </c>
      <c r="B22" s="429">
        <v>13</v>
      </c>
      <c r="C22" s="430" t="s">
        <v>156</v>
      </c>
      <c r="D22" s="431">
        <v>41200</v>
      </c>
      <c r="E22" s="432">
        <v>4</v>
      </c>
      <c r="F22" s="600" t="s">
        <v>17</v>
      </c>
      <c r="G22" s="429"/>
      <c r="H22" s="429"/>
      <c r="I22" s="434"/>
      <c r="J22" s="883">
        <v>0</v>
      </c>
      <c r="K22" s="254">
        <v>5</v>
      </c>
      <c r="L22" s="596">
        <v>4</v>
      </c>
      <c r="M22" s="251"/>
      <c r="N22" s="599">
        <v>0</v>
      </c>
      <c r="O22" s="884"/>
      <c r="P22" s="236">
        <v>0</v>
      </c>
      <c r="Q22" s="869"/>
      <c r="R22" s="236">
        <v>0</v>
      </c>
      <c r="S22" s="236"/>
      <c r="T22" s="875"/>
      <c r="V22" s="378"/>
    </row>
    <row r="23" spans="1:22" ht="15.75" customHeight="1">
      <c r="A23" s="794">
        <v>21</v>
      </c>
      <c r="B23" s="794">
        <v>12</v>
      </c>
      <c r="C23" s="102" t="s">
        <v>167</v>
      </c>
      <c r="D23" s="879">
        <v>41140</v>
      </c>
      <c r="E23" s="880">
        <v>4</v>
      </c>
      <c r="F23" s="886" t="s">
        <v>18</v>
      </c>
      <c r="G23" s="794"/>
      <c r="H23" s="794"/>
      <c r="I23" s="4"/>
      <c r="J23" s="887">
        <v>0</v>
      </c>
      <c r="K23" s="880">
        <v>6</v>
      </c>
      <c r="L23" s="793">
        <v>1</v>
      </c>
      <c r="M23" s="102"/>
      <c r="N23" s="889">
        <v>0</v>
      </c>
      <c r="O23" s="833"/>
      <c r="P23" s="236">
        <v>0</v>
      </c>
      <c r="Q23" s="869"/>
      <c r="R23" s="236">
        <v>0</v>
      </c>
      <c r="S23" s="236"/>
      <c r="T23" s="236"/>
      <c r="V23" s="378"/>
    </row>
    <row r="24" spans="1:22" ht="15.75" customHeight="1">
      <c r="A24" s="862">
        <v>22</v>
      </c>
      <c r="B24" s="862">
        <v>24</v>
      </c>
      <c r="C24" s="833"/>
      <c r="D24" s="871"/>
      <c r="E24" s="864">
        <v>4</v>
      </c>
      <c r="F24" s="878" t="s">
        <v>19</v>
      </c>
      <c r="G24" s="862"/>
      <c r="H24" s="862"/>
      <c r="I24" s="866"/>
      <c r="J24" s="876">
        <v>0</v>
      </c>
      <c r="K24" s="864">
        <v>6</v>
      </c>
      <c r="L24" s="865">
        <v>2</v>
      </c>
      <c r="M24" s="833"/>
      <c r="N24" s="877">
        <v>0</v>
      </c>
      <c r="O24" s="833"/>
      <c r="P24" s="236">
        <v>0</v>
      </c>
      <c r="Q24" s="869"/>
      <c r="R24" s="236">
        <v>0</v>
      </c>
      <c r="S24" s="236"/>
      <c r="T24" s="236"/>
      <c r="V24" s="378"/>
    </row>
    <row r="25" spans="1:22" ht="15.75" customHeight="1">
      <c r="A25" s="862">
        <v>23</v>
      </c>
      <c r="B25" s="862">
        <v>18</v>
      </c>
      <c r="C25" s="833" t="s">
        <v>454</v>
      </c>
      <c r="D25" s="871" t="s">
        <v>465</v>
      </c>
      <c r="E25" s="864">
        <v>4</v>
      </c>
      <c r="F25" s="890" t="s">
        <v>42</v>
      </c>
      <c r="G25" s="862"/>
      <c r="H25" s="862"/>
      <c r="I25" s="866"/>
      <c r="J25" s="876">
        <v>0</v>
      </c>
      <c r="K25" s="864">
        <v>6</v>
      </c>
      <c r="L25" s="870">
        <v>3</v>
      </c>
      <c r="M25" s="833"/>
      <c r="N25" s="877">
        <v>0</v>
      </c>
      <c r="O25" s="833"/>
      <c r="P25" s="236">
        <v>0</v>
      </c>
      <c r="Q25" s="869"/>
      <c r="R25" s="236">
        <v>0</v>
      </c>
      <c r="S25" s="236"/>
      <c r="T25" s="236"/>
      <c r="V25" s="378"/>
    </row>
    <row r="26" spans="1:22" ht="15.75" customHeight="1" thickBot="1">
      <c r="A26" s="589">
        <v>24</v>
      </c>
      <c r="B26" s="247">
        <v>5</v>
      </c>
      <c r="C26" s="251" t="s">
        <v>2</v>
      </c>
      <c r="D26" s="382" t="s">
        <v>465</v>
      </c>
      <c r="E26" s="254">
        <v>4</v>
      </c>
      <c r="F26" s="258" t="s">
        <v>105</v>
      </c>
      <c r="G26" s="247"/>
      <c r="H26" s="247"/>
      <c r="I26" s="244"/>
      <c r="J26" s="258">
        <v>0</v>
      </c>
      <c r="K26" s="254">
        <v>6</v>
      </c>
      <c r="L26" s="596">
        <v>4</v>
      </c>
      <c r="M26" s="251"/>
      <c r="N26" s="257">
        <v>0</v>
      </c>
      <c r="O26" s="251"/>
      <c r="P26" s="245">
        <v>0</v>
      </c>
      <c r="Q26" s="590"/>
      <c r="R26" s="245">
        <v>0</v>
      </c>
      <c r="S26" s="245"/>
      <c r="T26" s="591"/>
      <c r="V26" s="378"/>
    </row>
    <row r="27" spans="1:22" ht="11.25" customHeight="1" hidden="1">
      <c r="A27" s="248">
        <v>25</v>
      </c>
      <c r="B27" s="248"/>
      <c r="C27" s="252"/>
      <c r="D27" s="383"/>
      <c r="E27" s="255"/>
      <c r="F27" s="424"/>
      <c r="G27" s="252"/>
      <c r="H27" s="252"/>
      <c r="I27" s="226"/>
      <c r="J27" s="242"/>
      <c r="K27" s="255"/>
      <c r="L27" s="424"/>
      <c r="M27" s="252"/>
      <c r="N27" s="242"/>
      <c r="O27" s="252"/>
      <c r="P27" s="226"/>
      <c r="Q27" s="588"/>
      <c r="R27" s="226"/>
      <c r="S27" s="226"/>
      <c r="T27" s="226"/>
      <c r="V27" s="378"/>
    </row>
    <row r="28" spans="1:22" ht="11.25" customHeight="1" hidden="1">
      <c r="A28" s="246">
        <v>26</v>
      </c>
      <c r="B28" s="246"/>
      <c r="C28" s="250"/>
      <c r="D28" s="246"/>
      <c r="E28" s="253"/>
      <c r="F28" s="421"/>
      <c r="G28" s="250"/>
      <c r="H28" s="250"/>
      <c r="I28" s="228"/>
      <c r="J28" s="243"/>
      <c r="K28" s="253"/>
      <c r="L28" s="421"/>
      <c r="M28" s="250"/>
      <c r="N28" s="243"/>
      <c r="O28" s="250"/>
      <c r="P28" s="228"/>
      <c r="Q28" s="374"/>
      <c r="R28" s="228"/>
      <c r="S28" s="228"/>
      <c r="T28" s="228"/>
      <c r="V28" s="378"/>
    </row>
    <row r="29" spans="1:22" ht="11.25" customHeight="1" hidden="1">
      <c r="A29" s="246">
        <v>27</v>
      </c>
      <c r="B29" s="246"/>
      <c r="C29" s="250"/>
      <c r="D29" s="246"/>
      <c r="E29" s="253"/>
      <c r="F29" s="422"/>
      <c r="G29" s="250"/>
      <c r="H29" s="250"/>
      <c r="I29" s="228"/>
      <c r="J29" s="243"/>
      <c r="K29" s="253"/>
      <c r="L29" s="422"/>
      <c r="M29" s="250"/>
      <c r="N29" s="243"/>
      <c r="O29" s="250"/>
      <c r="P29" s="228"/>
      <c r="Q29" s="374"/>
      <c r="R29" s="228"/>
      <c r="S29" s="228"/>
      <c r="T29" s="228"/>
      <c r="V29" s="378"/>
    </row>
    <row r="30" spans="1:22" ht="11.25" customHeight="1" hidden="1" thickBot="1">
      <c r="A30" s="429">
        <v>28</v>
      </c>
      <c r="B30" s="429"/>
      <c r="C30" s="430"/>
      <c r="D30" s="429"/>
      <c r="E30" s="432"/>
      <c r="F30" s="433"/>
      <c r="G30" s="430"/>
      <c r="H30" s="430"/>
      <c r="I30" s="507"/>
      <c r="J30" s="508"/>
      <c r="K30" s="254"/>
      <c r="L30" s="423"/>
      <c r="M30" s="251"/>
      <c r="N30" s="257"/>
      <c r="O30" s="250"/>
      <c r="P30" s="228"/>
      <c r="Q30" s="374"/>
      <c r="R30" s="228"/>
      <c r="S30" s="228"/>
      <c r="T30" s="228"/>
      <c r="V30" s="378"/>
    </row>
    <row r="31" spans="1:22" ht="11.25" customHeight="1" hidden="1">
      <c r="A31" s="248">
        <v>29</v>
      </c>
      <c r="B31" s="248"/>
      <c r="C31" s="252"/>
      <c r="D31" s="248"/>
      <c r="E31" s="255"/>
      <c r="F31" s="256"/>
      <c r="G31" s="252"/>
      <c r="H31" s="252"/>
      <c r="I31" s="226"/>
      <c r="J31" s="242"/>
      <c r="K31" s="255"/>
      <c r="L31" s="424"/>
      <c r="M31" s="252"/>
      <c r="N31" s="242"/>
      <c r="O31" s="250"/>
      <c r="P31" s="228"/>
      <c r="Q31" s="374"/>
      <c r="R31" s="228"/>
      <c r="S31" s="228"/>
      <c r="T31" s="228"/>
      <c r="V31" s="378"/>
    </row>
    <row r="32" spans="1:22" ht="11.25" customHeight="1" hidden="1" thickBot="1">
      <c r="A32" s="247">
        <v>30</v>
      </c>
      <c r="B32" s="247"/>
      <c r="C32" s="251"/>
      <c r="D32" s="247"/>
      <c r="E32" s="254"/>
      <c r="F32" s="258"/>
      <c r="G32" s="251"/>
      <c r="H32" s="251"/>
      <c r="I32" s="245"/>
      <c r="J32" s="257"/>
      <c r="K32" s="253"/>
      <c r="L32" s="421"/>
      <c r="M32" s="250"/>
      <c r="N32" s="243"/>
      <c r="O32" s="250"/>
      <c r="P32" s="228"/>
      <c r="Q32" s="374"/>
      <c r="R32" s="228"/>
      <c r="S32" s="228"/>
      <c r="T32" s="228"/>
      <c r="V32" s="378"/>
    </row>
    <row r="33" spans="1:22" ht="11.25" customHeight="1" hidden="1">
      <c r="A33" s="248">
        <v>31</v>
      </c>
      <c r="B33" s="248"/>
      <c r="C33" s="252"/>
      <c r="D33" s="248"/>
      <c r="E33" s="255"/>
      <c r="F33" s="424"/>
      <c r="G33" s="252"/>
      <c r="H33" s="252"/>
      <c r="I33" s="226"/>
      <c r="J33" s="242"/>
      <c r="K33" s="253"/>
      <c r="L33" s="422"/>
      <c r="M33" s="250"/>
      <c r="N33" s="243"/>
      <c r="O33" s="250"/>
      <c r="P33" s="228"/>
      <c r="Q33" s="374"/>
      <c r="R33" s="228"/>
      <c r="S33" s="228"/>
      <c r="T33" s="228"/>
      <c r="V33" s="378"/>
    </row>
    <row r="34" spans="1:22" ht="11.25" customHeight="1" hidden="1" thickBot="1">
      <c r="A34" s="429">
        <v>32</v>
      </c>
      <c r="B34" s="429"/>
      <c r="C34" s="430"/>
      <c r="D34" s="429"/>
      <c r="E34" s="432"/>
      <c r="F34" s="435"/>
      <c r="G34" s="430"/>
      <c r="H34" s="430"/>
      <c r="I34" s="507"/>
      <c r="J34" s="508"/>
      <c r="K34" s="254"/>
      <c r="L34" s="423"/>
      <c r="M34" s="251"/>
      <c r="N34" s="257"/>
      <c r="O34" s="250"/>
      <c r="P34" s="228"/>
      <c r="Q34" s="374"/>
      <c r="R34" s="228"/>
      <c r="S34" s="228"/>
      <c r="T34" s="228"/>
      <c r="V34" s="378"/>
    </row>
    <row r="35" spans="1:22" ht="11.25" customHeight="1" hidden="1">
      <c r="A35" s="255">
        <v>33</v>
      </c>
      <c r="B35" s="255"/>
      <c r="C35" s="526"/>
      <c r="D35" s="255"/>
      <c r="E35" s="255"/>
      <c r="F35" s="520"/>
      <c r="G35" s="526"/>
      <c r="H35" s="526"/>
      <c r="I35" s="226"/>
      <c r="J35" s="242"/>
      <c r="K35" s="255"/>
      <c r="L35" s="521"/>
      <c r="M35" s="526"/>
      <c r="N35" s="242"/>
      <c r="O35" s="522"/>
      <c r="P35" s="228"/>
      <c r="Q35" s="374"/>
      <c r="R35" s="228"/>
      <c r="S35" s="228"/>
      <c r="T35" s="228"/>
      <c r="V35" s="5"/>
    </row>
    <row r="36" spans="1:22" ht="11.25" customHeight="1" hidden="1">
      <c r="A36" s="253">
        <v>34</v>
      </c>
      <c r="B36" s="253"/>
      <c r="C36" s="522"/>
      <c r="D36" s="253"/>
      <c r="E36" s="253"/>
      <c r="F36" s="517"/>
      <c r="G36" s="522"/>
      <c r="H36" s="522"/>
      <c r="I36" s="228"/>
      <c r="J36" s="243"/>
      <c r="K36" s="253"/>
      <c r="L36" s="518"/>
      <c r="M36" s="522"/>
      <c r="N36" s="243"/>
      <c r="O36" s="522"/>
      <c r="P36" s="228"/>
      <c r="Q36" s="374"/>
      <c r="R36" s="228"/>
      <c r="S36" s="228"/>
      <c r="T36" s="228"/>
      <c r="V36" s="5"/>
    </row>
    <row r="37" spans="1:22" ht="11.25" customHeight="1" hidden="1">
      <c r="A37" s="253">
        <v>35</v>
      </c>
      <c r="B37" s="253"/>
      <c r="C37" s="522"/>
      <c r="D37" s="253"/>
      <c r="E37" s="253"/>
      <c r="F37" s="519"/>
      <c r="G37" s="522"/>
      <c r="H37" s="522"/>
      <c r="I37" s="228"/>
      <c r="J37" s="243"/>
      <c r="K37" s="253"/>
      <c r="L37" s="516"/>
      <c r="M37" s="522"/>
      <c r="N37" s="243"/>
      <c r="O37" s="522"/>
      <c r="P37" s="228"/>
      <c r="Q37" s="374"/>
      <c r="R37" s="228"/>
      <c r="S37" s="228"/>
      <c r="T37" s="228"/>
      <c r="V37" s="5"/>
    </row>
    <row r="38" spans="1:22" ht="11.25" customHeight="1" hidden="1" thickBot="1">
      <c r="A38" s="427">
        <v>36</v>
      </c>
      <c r="B38" s="427"/>
      <c r="C38" s="525"/>
      <c r="D38" s="427"/>
      <c r="E38" s="427"/>
      <c r="F38" s="527"/>
      <c r="G38" s="525"/>
      <c r="H38" s="525"/>
      <c r="I38" s="106"/>
      <c r="J38" s="528"/>
      <c r="K38" s="427"/>
      <c r="L38" s="529"/>
      <c r="M38" s="525"/>
      <c r="N38" s="528"/>
      <c r="O38" s="525"/>
      <c r="P38" s="106"/>
      <c r="Q38" s="506"/>
      <c r="R38" s="226"/>
      <c r="S38" s="226"/>
      <c r="T38" s="226"/>
      <c r="V38" s="5"/>
    </row>
    <row r="39" spans="1:20" s="77" customFormat="1" ht="11.25" customHeight="1">
      <c r="A39" s="593"/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10"/>
      <c r="S39" s="510"/>
      <c r="T39" s="510"/>
    </row>
    <row r="40" spans="1:20" s="77" customFormat="1" ht="11.25" customHeight="1">
      <c r="A40" s="592"/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2"/>
      <c r="P40" s="509"/>
      <c r="Q40" s="592"/>
      <c r="R40" s="510"/>
      <c r="S40" s="510"/>
      <c r="T40" s="510"/>
    </row>
    <row r="41" spans="2:14" ht="20.25" customHeight="1" thickBot="1">
      <c r="B41" s="10"/>
      <c r="C41" s="278" t="s">
        <v>164</v>
      </c>
      <c r="D41" s="204"/>
      <c r="G41" s="48"/>
      <c r="H41" s="9"/>
      <c r="I41" s="5"/>
      <c r="J41" s="260">
        <f>MAX(U43:U50)</f>
        <v>0</v>
      </c>
      <c r="N41" s="30">
        <f>MAX(M43:M50)</f>
        <v>0</v>
      </c>
    </row>
    <row r="42" spans="1:15" ht="20.25" customHeight="1">
      <c r="A42" s="261" t="s">
        <v>26</v>
      </c>
      <c r="B42" s="262" t="s">
        <v>25</v>
      </c>
      <c r="C42" s="262" t="s">
        <v>24</v>
      </c>
      <c r="D42" s="263" t="s">
        <v>75</v>
      </c>
      <c r="E42" s="264" t="s">
        <v>10</v>
      </c>
      <c r="F42" s="262"/>
      <c r="G42" s="262" t="s">
        <v>43</v>
      </c>
      <c r="H42" s="262" t="s">
        <v>50</v>
      </c>
      <c r="I42" s="265" t="s">
        <v>44</v>
      </c>
      <c r="J42" s="262" t="s">
        <v>45</v>
      </c>
      <c r="K42" s="264" t="s">
        <v>11</v>
      </c>
      <c r="L42" s="262"/>
      <c r="M42" s="263" t="s">
        <v>46</v>
      </c>
      <c r="N42" s="64" t="s">
        <v>45</v>
      </c>
      <c r="O42" s="379" t="s">
        <v>159</v>
      </c>
    </row>
    <row r="43" spans="1:15" ht="20.25" customHeight="1">
      <c r="A43" s="305">
        <v>1</v>
      </c>
      <c r="B43" s="302"/>
      <c r="C43" s="299"/>
      <c r="D43" s="241"/>
      <c r="E43" s="295">
        <v>1</v>
      </c>
      <c r="F43" s="511" t="s">
        <v>16</v>
      </c>
      <c r="G43" s="292"/>
      <c r="H43" s="289"/>
      <c r="I43" s="268"/>
      <c r="J43" s="279"/>
      <c r="K43" s="267">
        <v>1</v>
      </c>
      <c r="L43" s="594">
        <v>1</v>
      </c>
      <c r="M43" s="282"/>
      <c r="N43" s="345">
        <f>IF(M43,1000/N41*M43,0)</f>
        <v>0</v>
      </c>
      <c r="O43" s="380"/>
    </row>
    <row r="44" spans="1:15" ht="20.25" customHeight="1">
      <c r="A44" s="306">
        <v>2</v>
      </c>
      <c r="B44" s="303"/>
      <c r="C44" s="300"/>
      <c r="D44" s="123"/>
      <c r="E44" s="296">
        <v>1</v>
      </c>
      <c r="F44" s="512" t="s">
        <v>17</v>
      </c>
      <c r="G44" s="293"/>
      <c r="H44" s="290"/>
      <c r="I44" s="266"/>
      <c r="J44" s="280"/>
      <c r="K44" s="269">
        <v>1</v>
      </c>
      <c r="L44" s="675">
        <v>2</v>
      </c>
      <c r="M44" s="283"/>
      <c r="N44" s="346">
        <f>IF(M44,1000/N41*M44,0)</f>
        <v>0</v>
      </c>
      <c r="O44" s="102"/>
    </row>
    <row r="45" spans="1:15" ht="20.25" customHeight="1">
      <c r="A45" s="306">
        <v>3</v>
      </c>
      <c r="B45" s="303"/>
      <c r="C45" s="300"/>
      <c r="D45" s="123"/>
      <c r="E45" s="296">
        <v>1</v>
      </c>
      <c r="F45" s="513" t="s">
        <v>18</v>
      </c>
      <c r="G45" s="293"/>
      <c r="H45" s="290"/>
      <c r="I45" s="266"/>
      <c r="J45" s="280"/>
      <c r="K45" s="269">
        <v>1</v>
      </c>
      <c r="L45" s="597">
        <v>3</v>
      </c>
      <c r="M45" s="283"/>
      <c r="N45" s="347">
        <f>IF(M45,1000/N41*M45,0)</f>
        <v>0</v>
      </c>
      <c r="O45" s="381"/>
    </row>
    <row r="46" spans="1:15" ht="20.25" customHeight="1">
      <c r="A46" s="306">
        <v>4</v>
      </c>
      <c r="B46" s="303"/>
      <c r="C46" s="300"/>
      <c r="D46" s="123"/>
      <c r="E46" s="296">
        <v>1</v>
      </c>
      <c r="F46" s="514" t="s">
        <v>19</v>
      </c>
      <c r="G46" s="293"/>
      <c r="H46" s="290"/>
      <c r="I46" s="266"/>
      <c r="J46" s="280"/>
      <c r="K46" s="269">
        <v>1</v>
      </c>
      <c r="L46" s="674">
        <v>4</v>
      </c>
      <c r="M46" s="283"/>
      <c r="N46" s="346">
        <f>IF(M46,1000/N41*M46,0)</f>
        <v>0</v>
      </c>
      <c r="O46" s="381"/>
    </row>
    <row r="47" spans="1:15" ht="20.25" customHeight="1">
      <c r="A47" s="306">
        <v>5</v>
      </c>
      <c r="B47" s="303"/>
      <c r="C47" s="300"/>
      <c r="D47" s="123"/>
      <c r="E47" s="296">
        <v>1</v>
      </c>
      <c r="F47" s="515" t="s">
        <v>42</v>
      </c>
      <c r="G47" s="293"/>
      <c r="H47" s="290"/>
      <c r="I47" s="266"/>
      <c r="J47" s="280"/>
      <c r="K47" s="269"/>
      <c r="L47" s="673"/>
      <c r="M47" s="283"/>
      <c r="N47" s="347">
        <f>IF(M47,1000/N41*M47,0)</f>
        <v>0</v>
      </c>
      <c r="O47" s="381"/>
    </row>
    <row r="48" spans="1:15" ht="20.25" customHeight="1">
      <c r="A48" s="306">
        <v>6</v>
      </c>
      <c r="B48" s="303"/>
      <c r="C48" s="300"/>
      <c r="D48" s="123"/>
      <c r="E48" s="296">
        <v>1</v>
      </c>
      <c r="F48" s="287" t="s">
        <v>105</v>
      </c>
      <c r="G48" s="293"/>
      <c r="H48" s="290"/>
      <c r="I48" s="266"/>
      <c r="J48" s="280"/>
      <c r="K48" s="269"/>
      <c r="L48" s="285"/>
      <c r="M48" s="283"/>
      <c r="N48" s="346">
        <f>IF(M48,1000/N41*M48,0)</f>
        <v>0</v>
      </c>
      <c r="O48" s="381"/>
    </row>
    <row r="49" spans="1:15" ht="20.25" customHeight="1">
      <c r="A49" s="306">
        <v>7</v>
      </c>
      <c r="B49" s="303"/>
      <c r="C49" s="300"/>
      <c r="D49" s="123"/>
      <c r="E49" s="296">
        <v>1</v>
      </c>
      <c r="F49" s="287" t="s">
        <v>106</v>
      </c>
      <c r="G49" s="293"/>
      <c r="H49" s="290"/>
      <c r="I49" s="266"/>
      <c r="J49" s="280"/>
      <c r="K49" s="269"/>
      <c r="L49" s="285"/>
      <c r="M49" s="283"/>
      <c r="N49" s="347">
        <f>IF(M49,1000/N41*M49,0)</f>
        <v>0</v>
      </c>
      <c r="O49" s="381"/>
    </row>
    <row r="50" spans="1:15" ht="20.25" customHeight="1" thickBot="1">
      <c r="A50" s="307">
        <v>8</v>
      </c>
      <c r="B50" s="304"/>
      <c r="C50" s="301"/>
      <c r="D50" s="298"/>
      <c r="E50" s="297">
        <v>1</v>
      </c>
      <c r="F50" s="288" t="s">
        <v>107</v>
      </c>
      <c r="G50" s="294"/>
      <c r="H50" s="291"/>
      <c r="I50" s="271"/>
      <c r="J50" s="281"/>
      <c r="K50" s="270"/>
      <c r="L50" s="286"/>
      <c r="M50" s="284"/>
      <c r="N50" s="348">
        <f>IF(M50,1000/N41*M50,0)</f>
        <v>0</v>
      </c>
      <c r="O50" s="249"/>
    </row>
    <row r="51" ht="20.25" customHeight="1"/>
    <row r="52" spans="2:14" ht="20.25" customHeight="1" thickBot="1">
      <c r="B52" s="10"/>
      <c r="C52" s="278" t="s">
        <v>164</v>
      </c>
      <c r="D52" s="204"/>
      <c r="G52" s="48"/>
      <c r="H52" s="9"/>
      <c r="I52" s="5"/>
      <c r="J52" s="260">
        <f>MAX(U54:U61)</f>
        <v>0</v>
      </c>
      <c r="N52" s="30">
        <f>MAX(M54:M61)</f>
        <v>0</v>
      </c>
    </row>
    <row r="53" spans="1:15" ht="20.25" customHeight="1">
      <c r="A53" s="261" t="s">
        <v>26</v>
      </c>
      <c r="B53" s="262" t="s">
        <v>25</v>
      </c>
      <c r="C53" s="262" t="s">
        <v>24</v>
      </c>
      <c r="D53" s="263" t="s">
        <v>75</v>
      </c>
      <c r="E53" s="264" t="s">
        <v>10</v>
      </c>
      <c r="F53" s="262"/>
      <c r="G53" s="262" t="s">
        <v>43</v>
      </c>
      <c r="H53" s="262" t="s">
        <v>50</v>
      </c>
      <c r="I53" s="265" t="s">
        <v>44</v>
      </c>
      <c r="J53" s="262" t="s">
        <v>45</v>
      </c>
      <c r="K53" s="264" t="s">
        <v>11</v>
      </c>
      <c r="L53" s="262"/>
      <c r="M53" s="263" t="s">
        <v>46</v>
      </c>
      <c r="N53" s="64" t="s">
        <v>45</v>
      </c>
      <c r="O53" s="379" t="s">
        <v>159</v>
      </c>
    </row>
    <row r="54" spans="1:15" ht="20.25" customHeight="1">
      <c r="A54" s="305">
        <v>1</v>
      </c>
      <c r="B54" s="302"/>
      <c r="C54" s="299"/>
      <c r="D54" s="241"/>
      <c r="E54" s="295">
        <v>1</v>
      </c>
      <c r="F54" s="511" t="s">
        <v>16</v>
      </c>
      <c r="G54" s="292"/>
      <c r="H54" s="289"/>
      <c r="I54" s="268"/>
      <c r="J54" s="279"/>
      <c r="K54" s="267">
        <v>1</v>
      </c>
      <c r="L54" s="594">
        <v>1</v>
      </c>
      <c r="M54" s="282"/>
      <c r="N54" s="79">
        <f>IF(M54,1000/N52*M54,0)</f>
        <v>0</v>
      </c>
      <c r="O54" s="380"/>
    </row>
    <row r="55" spans="1:15" ht="20.25" customHeight="1">
      <c r="A55" s="306">
        <v>2</v>
      </c>
      <c r="B55" s="303"/>
      <c r="C55" s="300"/>
      <c r="D55" s="123"/>
      <c r="E55" s="296">
        <v>1</v>
      </c>
      <c r="F55" s="512" t="s">
        <v>17</v>
      </c>
      <c r="G55" s="293"/>
      <c r="H55" s="290"/>
      <c r="I55" s="266"/>
      <c r="J55" s="280"/>
      <c r="K55" s="269">
        <v>1</v>
      </c>
      <c r="L55" s="675">
        <v>2</v>
      </c>
      <c r="M55" s="283"/>
      <c r="N55" s="80">
        <f>IF(M55,1000/N52*M55,0)</f>
        <v>0</v>
      </c>
      <c r="O55" s="102"/>
    </row>
    <row r="56" spans="1:15" ht="20.25" customHeight="1">
      <c r="A56" s="306">
        <v>3</v>
      </c>
      <c r="B56" s="303"/>
      <c r="C56" s="300"/>
      <c r="D56" s="123"/>
      <c r="E56" s="296">
        <v>1</v>
      </c>
      <c r="F56" s="513" t="s">
        <v>18</v>
      </c>
      <c r="G56" s="293"/>
      <c r="H56" s="290"/>
      <c r="I56" s="266"/>
      <c r="J56" s="280"/>
      <c r="K56" s="269">
        <v>1</v>
      </c>
      <c r="L56" s="597">
        <v>3</v>
      </c>
      <c r="M56" s="283"/>
      <c r="N56" s="81">
        <f>IF(M56,1000/N52*M56,0)</f>
        <v>0</v>
      </c>
      <c r="O56" s="381"/>
    </row>
    <row r="57" spans="1:15" ht="20.25" customHeight="1">
      <c r="A57" s="306">
        <v>4</v>
      </c>
      <c r="B57" s="303"/>
      <c r="C57" s="300"/>
      <c r="D57" s="123"/>
      <c r="E57" s="296">
        <v>1</v>
      </c>
      <c r="F57" s="514" t="s">
        <v>19</v>
      </c>
      <c r="G57" s="293"/>
      <c r="H57" s="290"/>
      <c r="I57" s="266"/>
      <c r="J57" s="280"/>
      <c r="K57" s="269">
        <v>1</v>
      </c>
      <c r="L57" s="674">
        <v>4</v>
      </c>
      <c r="M57" s="283"/>
      <c r="N57" s="80">
        <f>IF(M57,1000/N52*M57,0)</f>
        <v>0</v>
      </c>
      <c r="O57" s="381"/>
    </row>
    <row r="58" spans="1:15" ht="20.25" customHeight="1">
      <c r="A58" s="306">
        <v>5</v>
      </c>
      <c r="B58" s="303"/>
      <c r="C58" s="300"/>
      <c r="D58" s="123"/>
      <c r="E58" s="296">
        <v>1</v>
      </c>
      <c r="F58" s="515" t="s">
        <v>42</v>
      </c>
      <c r="G58" s="293"/>
      <c r="H58" s="290"/>
      <c r="I58" s="266"/>
      <c r="J58" s="280"/>
      <c r="K58" s="269"/>
      <c r="L58" s="673"/>
      <c r="M58" s="283"/>
      <c r="N58" s="81">
        <f>IF(M58,1000/N52*M58,0)</f>
        <v>0</v>
      </c>
      <c r="O58" s="381"/>
    </row>
    <row r="59" spans="1:15" ht="20.25" customHeight="1">
      <c r="A59" s="306">
        <v>6</v>
      </c>
      <c r="B59" s="303"/>
      <c r="C59" s="300"/>
      <c r="D59" s="123"/>
      <c r="E59" s="296">
        <v>1</v>
      </c>
      <c r="F59" s="287" t="s">
        <v>105</v>
      </c>
      <c r="G59" s="293"/>
      <c r="H59" s="290"/>
      <c r="I59" s="266"/>
      <c r="J59" s="280"/>
      <c r="K59" s="269"/>
      <c r="L59" s="285"/>
      <c r="M59" s="283"/>
      <c r="N59" s="80">
        <f>IF(M59,1000/N52*M59,0)</f>
        <v>0</v>
      </c>
      <c r="O59" s="381"/>
    </row>
    <row r="60" spans="1:15" ht="20.25" customHeight="1">
      <c r="A60" s="306">
        <v>7</v>
      </c>
      <c r="B60" s="303"/>
      <c r="C60" s="300"/>
      <c r="D60" s="123"/>
      <c r="E60" s="296">
        <v>1</v>
      </c>
      <c r="F60" s="287" t="s">
        <v>106</v>
      </c>
      <c r="G60" s="293"/>
      <c r="H60" s="290"/>
      <c r="I60" s="266"/>
      <c r="J60" s="280"/>
      <c r="K60" s="269"/>
      <c r="L60" s="285"/>
      <c r="M60" s="283"/>
      <c r="N60" s="81">
        <f>IF(M60,1000/N52*M60,0)</f>
        <v>0</v>
      </c>
      <c r="O60" s="381"/>
    </row>
    <row r="61" spans="1:15" ht="20.25" customHeight="1" thickBot="1">
      <c r="A61" s="307">
        <v>8</v>
      </c>
      <c r="B61" s="304"/>
      <c r="C61" s="301"/>
      <c r="D61" s="298"/>
      <c r="E61" s="297">
        <v>1</v>
      </c>
      <c r="F61" s="288" t="s">
        <v>107</v>
      </c>
      <c r="G61" s="294"/>
      <c r="H61" s="291"/>
      <c r="I61" s="271"/>
      <c r="J61" s="281"/>
      <c r="K61" s="270"/>
      <c r="L61" s="286"/>
      <c r="M61" s="284"/>
      <c r="N61" s="82">
        <f>IF(M61,1000/N52*M61,0)</f>
        <v>0</v>
      </c>
      <c r="O61" s="249"/>
    </row>
    <row r="62" ht="12.75">
      <c r="D62" s="204"/>
    </row>
    <row r="63" ht="12.75">
      <c r="D63" s="204"/>
    </row>
  </sheetData>
  <sheetProtection/>
  <protectedRanges>
    <protectedRange sqref="M43:M50 M54:M61" name="PlageDistance_1"/>
    <protectedRange sqref="G43:H50 G54:H61" name="PlageDur?e_1"/>
  </protectedRanges>
  <printOptions/>
  <pageMargins left="0.787401575" right="0.787401575" top="0.984251969" bottom="0.984251969" header="0.4921259845" footer="0.4921259845"/>
  <pageSetup horizontalDpi="300" verticalDpi="300" orientation="landscape" paperSize="9" scale="101" r:id="rId2"/>
  <rowBreaks count="1" manualBreakCount="1">
    <brk id="39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6"/>
  <dimension ref="A1:AX194"/>
  <sheetViews>
    <sheetView zoomScalePageLayoutView="0" workbookViewId="0" topLeftCell="A40">
      <selection activeCell="U63" sqref="U63"/>
    </sheetView>
  </sheetViews>
  <sheetFormatPr defaultColWidth="11.421875" defaultRowHeight="12.75"/>
  <cols>
    <col min="2" max="5" width="3.00390625" style="1" bestFit="1" customWidth="1"/>
    <col min="6" max="6" width="3.421875" style="0" customWidth="1"/>
    <col min="8" max="12" width="3.00390625" style="1" customWidth="1"/>
    <col min="13" max="13" width="12.57421875" style="48" bestFit="1" customWidth="1"/>
    <col min="14" max="14" width="4.140625" style="48" bestFit="1" customWidth="1"/>
    <col min="15" max="18" width="3.57421875" style="48" bestFit="1" customWidth="1"/>
  </cols>
  <sheetData>
    <row r="1" spans="1:20" ht="12.75">
      <c r="A1" s="1" t="s">
        <v>81</v>
      </c>
      <c r="G1" s="1"/>
      <c r="M1" s="1" t="s">
        <v>40</v>
      </c>
      <c r="N1" s="7" t="s">
        <v>37</v>
      </c>
      <c r="O1" s="7" t="s">
        <v>38</v>
      </c>
      <c r="P1" s="7" t="s">
        <v>39</v>
      </c>
      <c r="Q1" s="7" t="s">
        <v>69</v>
      </c>
      <c r="R1" s="7" t="s">
        <v>70</v>
      </c>
      <c r="T1" s="7" t="s">
        <v>94</v>
      </c>
    </row>
    <row r="2" spans="1:41" ht="12.75">
      <c r="A2" s="1" t="s">
        <v>20</v>
      </c>
      <c r="F2" s="48"/>
      <c r="G2" s="1" t="s">
        <v>28</v>
      </c>
      <c r="N2" s="21">
        <v>1</v>
      </c>
      <c r="O2" s="21">
        <v>1</v>
      </c>
      <c r="P2" s="21">
        <v>1</v>
      </c>
      <c r="Q2" s="38">
        <v>1</v>
      </c>
      <c r="R2" s="38">
        <v>1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50" ht="12.75">
      <c r="A3" t="s">
        <v>31</v>
      </c>
      <c r="B3" s="1">
        <v>1</v>
      </c>
      <c r="C3" s="1">
        <v>2</v>
      </c>
      <c r="D3" s="1">
        <v>3</v>
      </c>
      <c r="E3" s="1">
        <v>4</v>
      </c>
      <c r="F3" s="48"/>
      <c r="G3" t="s">
        <v>31</v>
      </c>
      <c r="H3" s="168">
        <v>1</v>
      </c>
      <c r="I3" s="168">
        <v>5</v>
      </c>
      <c r="J3" s="168">
        <v>2</v>
      </c>
      <c r="K3" s="169">
        <v>6</v>
      </c>
      <c r="L3" s="169"/>
      <c r="N3" s="21">
        <v>2</v>
      </c>
      <c r="O3" s="21">
        <v>3</v>
      </c>
      <c r="P3" s="22">
        <v>4</v>
      </c>
      <c r="Q3" s="35">
        <v>5</v>
      </c>
      <c r="R3" s="35">
        <v>6</v>
      </c>
      <c r="S3" s="151"/>
      <c r="T3" s="151" t="s">
        <v>95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</row>
    <row r="4" spans="1:50" ht="12.75">
      <c r="A4" t="s">
        <v>32</v>
      </c>
      <c r="B4" s="1">
        <v>5</v>
      </c>
      <c r="C4" s="1">
        <v>6</v>
      </c>
      <c r="D4" s="1">
        <v>7</v>
      </c>
      <c r="E4" s="1">
        <v>8</v>
      </c>
      <c r="F4" s="48"/>
      <c r="G4" t="s">
        <v>32</v>
      </c>
      <c r="H4" s="168">
        <v>3</v>
      </c>
      <c r="I4" s="168">
        <v>4</v>
      </c>
      <c r="J4" s="168">
        <v>7</v>
      </c>
      <c r="K4" s="169">
        <v>8</v>
      </c>
      <c r="L4" s="169"/>
      <c r="N4" s="21">
        <v>3</v>
      </c>
      <c r="O4" s="22">
        <v>5</v>
      </c>
      <c r="P4" s="23">
        <v>7</v>
      </c>
      <c r="Q4" s="38">
        <v>2</v>
      </c>
      <c r="R4" s="38">
        <v>3</v>
      </c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</row>
    <row r="5" spans="1:50" ht="12.75">
      <c r="A5" s="1" t="s">
        <v>21</v>
      </c>
      <c r="F5" s="48"/>
      <c r="G5" s="1" t="s">
        <v>30</v>
      </c>
      <c r="H5" s="168"/>
      <c r="I5" s="168"/>
      <c r="J5" s="168"/>
      <c r="K5" s="168"/>
      <c r="L5" s="168"/>
      <c r="N5" s="22">
        <v>4</v>
      </c>
      <c r="O5" s="23">
        <v>7</v>
      </c>
      <c r="P5" s="21">
        <v>2</v>
      </c>
      <c r="Q5" s="35">
        <v>6</v>
      </c>
      <c r="R5" s="38">
        <v>2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</row>
    <row r="6" spans="1:50" ht="12.75">
      <c r="A6" t="s">
        <v>31</v>
      </c>
      <c r="B6" s="1">
        <v>1</v>
      </c>
      <c r="C6" s="1">
        <v>3</v>
      </c>
      <c r="D6" s="1">
        <v>5</v>
      </c>
      <c r="E6" s="1">
        <v>7</v>
      </c>
      <c r="F6" s="48"/>
      <c r="G6" t="s">
        <v>31</v>
      </c>
      <c r="H6" s="168">
        <v>1</v>
      </c>
      <c r="I6" s="168">
        <v>6</v>
      </c>
      <c r="J6" s="168">
        <v>3</v>
      </c>
      <c r="K6" s="169">
        <v>2</v>
      </c>
      <c r="L6" s="169"/>
      <c r="N6" s="22">
        <v>5</v>
      </c>
      <c r="O6" s="21">
        <v>2</v>
      </c>
      <c r="P6" s="22">
        <v>5</v>
      </c>
      <c r="Q6" s="38">
        <v>3</v>
      </c>
      <c r="R6" s="35">
        <v>4</v>
      </c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</row>
    <row r="7" spans="1:50" ht="12.75">
      <c r="A7" t="s">
        <v>32</v>
      </c>
      <c r="B7" s="1">
        <v>2</v>
      </c>
      <c r="C7" s="1">
        <v>4</v>
      </c>
      <c r="D7" s="1">
        <v>6</v>
      </c>
      <c r="E7" s="1">
        <v>8</v>
      </c>
      <c r="F7" s="48"/>
      <c r="G7" t="s">
        <v>32</v>
      </c>
      <c r="H7" s="169">
        <v>4</v>
      </c>
      <c r="I7" s="169">
        <v>5</v>
      </c>
      <c r="J7" s="169">
        <v>7</v>
      </c>
      <c r="K7" s="169">
        <v>8</v>
      </c>
      <c r="L7" s="169"/>
      <c r="N7" s="22">
        <v>6</v>
      </c>
      <c r="O7" s="22">
        <v>4</v>
      </c>
      <c r="P7" s="23">
        <v>8</v>
      </c>
      <c r="Q7" s="35">
        <v>4</v>
      </c>
      <c r="R7" s="35">
        <v>5</v>
      </c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</row>
    <row r="8" spans="1:50" ht="12.75">
      <c r="A8" s="1" t="s">
        <v>27</v>
      </c>
      <c r="F8" s="48"/>
      <c r="G8" s="1"/>
      <c r="H8" s="168"/>
      <c r="I8" s="168"/>
      <c r="J8" s="168"/>
      <c r="K8" s="168"/>
      <c r="L8" s="168"/>
      <c r="N8" s="23">
        <v>7</v>
      </c>
      <c r="O8" s="22">
        <v>6</v>
      </c>
      <c r="P8" s="21">
        <v>3</v>
      </c>
      <c r="Q8" s="34">
        <v>7</v>
      </c>
      <c r="R8" s="34">
        <v>7</v>
      </c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</row>
    <row r="9" spans="1:50" ht="12.75">
      <c r="A9" t="s">
        <v>31</v>
      </c>
      <c r="B9" s="1">
        <v>1</v>
      </c>
      <c r="C9" s="1">
        <v>4</v>
      </c>
      <c r="D9" s="1">
        <v>7</v>
      </c>
      <c r="E9" s="1">
        <v>2</v>
      </c>
      <c r="F9" s="48"/>
      <c r="H9" s="168"/>
      <c r="I9" s="168"/>
      <c r="J9" s="168"/>
      <c r="K9" s="168"/>
      <c r="L9" s="168"/>
      <c r="N9" s="23">
        <v>8</v>
      </c>
      <c r="O9" s="23">
        <v>8</v>
      </c>
      <c r="P9" s="22">
        <v>6</v>
      </c>
      <c r="Q9" s="34">
        <v>8</v>
      </c>
      <c r="R9" s="34">
        <v>8</v>
      </c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</row>
    <row r="10" spans="1:50" ht="12.75">
      <c r="A10" t="s">
        <v>32</v>
      </c>
      <c r="B10" s="1">
        <v>5</v>
      </c>
      <c r="C10" s="1">
        <v>8</v>
      </c>
      <c r="D10" s="1">
        <v>3</v>
      </c>
      <c r="E10" s="1">
        <v>6</v>
      </c>
      <c r="F10" s="48"/>
      <c r="H10" s="168"/>
      <c r="I10" s="168"/>
      <c r="J10" s="168"/>
      <c r="K10" s="168"/>
      <c r="L10" s="168"/>
      <c r="N10" s="7"/>
      <c r="O10" s="7"/>
      <c r="P10" s="7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</row>
    <row r="11" spans="8:50" ht="12.75">
      <c r="H11" s="168"/>
      <c r="I11" s="168"/>
      <c r="J11" s="168"/>
      <c r="K11" s="168"/>
      <c r="L11" s="168"/>
      <c r="N11" s="7"/>
      <c r="O11" s="7"/>
      <c r="P11" s="7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</row>
    <row r="12" spans="1:50" ht="12.75">
      <c r="A12" s="1" t="s">
        <v>82</v>
      </c>
      <c r="G12" s="1"/>
      <c r="H12" s="168"/>
      <c r="I12" s="168"/>
      <c r="J12" s="168"/>
      <c r="K12" s="168"/>
      <c r="L12" s="168"/>
      <c r="M12" s="1" t="s">
        <v>40</v>
      </c>
      <c r="N12" s="7" t="s">
        <v>37</v>
      </c>
      <c r="O12" s="7" t="s">
        <v>38</v>
      </c>
      <c r="P12" s="7" t="s">
        <v>39</v>
      </c>
      <c r="Q12" s="7" t="s">
        <v>69</v>
      </c>
      <c r="R12" s="7" t="s">
        <v>70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</row>
    <row r="13" spans="1:50" ht="12.75">
      <c r="A13" s="1" t="s">
        <v>20</v>
      </c>
      <c r="G13" s="1" t="s">
        <v>28</v>
      </c>
      <c r="H13" s="168"/>
      <c r="I13" s="168"/>
      <c r="J13" s="168"/>
      <c r="K13" s="168"/>
      <c r="L13" s="168"/>
      <c r="N13" s="23">
        <v>9</v>
      </c>
      <c r="O13" s="24">
        <v>12</v>
      </c>
      <c r="P13" s="24">
        <v>10</v>
      </c>
      <c r="Q13" s="34">
        <v>9</v>
      </c>
      <c r="R13" s="35">
        <v>6</v>
      </c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</row>
    <row r="14" spans="1:50" ht="12.75">
      <c r="A14" t="s">
        <v>31</v>
      </c>
      <c r="B14" s="1">
        <v>9</v>
      </c>
      <c r="C14" s="1">
        <v>1</v>
      </c>
      <c r="D14" s="1">
        <v>5</v>
      </c>
      <c r="E14" s="1">
        <v>11</v>
      </c>
      <c r="G14" t="s">
        <v>31</v>
      </c>
      <c r="H14" s="1">
        <v>9</v>
      </c>
      <c r="I14" s="1">
        <v>2</v>
      </c>
      <c r="J14" s="1">
        <v>11</v>
      </c>
      <c r="K14" s="1">
        <v>12</v>
      </c>
      <c r="L14" s="33"/>
      <c r="N14" s="21">
        <v>1</v>
      </c>
      <c r="O14" s="23">
        <v>9</v>
      </c>
      <c r="P14" s="22">
        <v>5</v>
      </c>
      <c r="Q14" s="38">
        <v>2</v>
      </c>
      <c r="R14" s="38">
        <v>3</v>
      </c>
      <c r="S14" s="151"/>
      <c r="T14" s="151" t="s">
        <v>145</v>
      </c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</row>
    <row r="15" spans="1:50" ht="12.75">
      <c r="A15" t="s">
        <v>32</v>
      </c>
      <c r="B15" s="1">
        <v>10</v>
      </c>
      <c r="C15" s="1">
        <v>12</v>
      </c>
      <c r="D15" s="1">
        <v>7</v>
      </c>
      <c r="E15" s="1">
        <v>8</v>
      </c>
      <c r="G15" t="s">
        <v>32</v>
      </c>
      <c r="H15" s="1">
        <v>3</v>
      </c>
      <c r="I15" s="1">
        <v>4</v>
      </c>
      <c r="J15" s="1">
        <v>10</v>
      </c>
      <c r="K15" s="1">
        <v>8</v>
      </c>
      <c r="L15" s="34"/>
      <c r="N15" s="22">
        <v>5</v>
      </c>
      <c r="O15" s="21">
        <v>2</v>
      </c>
      <c r="P15" s="21">
        <v>2</v>
      </c>
      <c r="Q15" s="33">
        <v>11</v>
      </c>
      <c r="R15" s="38">
        <v>2</v>
      </c>
      <c r="S15" s="151"/>
      <c r="T15" s="151" t="s">
        <v>146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</row>
    <row r="16" spans="1:50" ht="12.75">
      <c r="A16" t="s">
        <v>33</v>
      </c>
      <c r="B16" s="1">
        <v>6</v>
      </c>
      <c r="C16" s="1">
        <v>4</v>
      </c>
      <c r="D16" s="1">
        <v>3</v>
      </c>
      <c r="E16" s="1">
        <v>2</v>
      </c>
      <c r="G16" t="s">
        <v>33</v>
      </c>
      <c r="H16" s="1">
        <v>6</v>
      </c>
      <c r="I16" s="1">
        <v>7</v>
      </c>
      <c r="J16" s="1">
        <v>1</v>
      </c>
      <c r="K16" s="1">
        <v>5</v>
      </c>
      <c r="L16" s="35"/>
      <c r="N16" s="24">
        <v>11</v>
      </c>
      <c r="O16" s="24">
        <v>11</v>
      </c>
      <c r="P16" s="24">
        <v>12</v>
      </c>
      <c r="Q16" s="33">
        <v>12</v>
      </c>
      <c r="R16" s="33">
        <v>12</v>
      </c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</row>
    <row r="17" spans="1:50" ht="12.75">
      <c r="A17" s="1" t="s">
        <v>21</v>
      </c>
      <c r="G17" s="1" t="s">
        <v>30</v>
      </c>
      <c r="H17" s="168"/>
      <c r="I17" s="168"/>
      <c r="J17" s="168"/>
      <c r="K17" s="168"/>
      <c r="L17" s="168"/>
      <c r="N17" s="24">
        <v>10</v>
      </c>
      <c r="O17" s="21">
        <v>3</v>
      </c>
      <c r="P17" s="21">
        <v>1</v>
      </c>
      <c r="Q17" s="38">
        <v>3</v>
      </c>
      <c r="R17" s="34">
        <v>7</v>
      </c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</row>
    <row r="18" spans="1:50" ht="12.75">
      <c r="A18" t="s">
        <v>31</v>
      </c>
      <c r="B18" s="1">
        <v>12</v>
      </c>
      <c r="C18" s="1">
        <v>9</v>
      </c>
      <c r="D18" s="1">
        <v>2</v>
      </c>
      <c r="E18" s="1">
        <v>11</v>
      </c>
      <c r="G18" t="s">
        <v>31</v>
      </c>
      <c r="H18" s="1">
        <v>6</v>
      </c>
      <c r="I18" s="1">
        <v>3</v>
      </c>
      <c r="J18" s="1">
        <v>2</v>
      </c>
      <c r="K18" s="1">
        <v>12</v>
      </c>
      <c r="L18" s="33"/>
      <c r="N18" s="24">
        <v>12</v>
      </c>
      <c r="O18" s="24">
        <v>10</v>
      </c>
      <c r="P18" s="22">
        <v>4</v>
      </c>
      <c r="Q18" s="35">
        <v>4</v>
      </c>
      <c r="R18" s="33">
        <v>10</v>
      </c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</row>
    <row r="19" spans="1:50" ht="12.75">
      <c r="A19" t="s">
        <v>32</v>
      </c>
      <c r="B19" s="1">
        <v>3</v>
      </c>
      <c r="C19" s="1">
        <v>10</v>
      </c>
      <c r="D19" s="1">
        <v>1</v>
      </c>
      <c r="E19" s="1">
        <v>8</v>
      </c>
      <c r="G19" t="s">
        <v>32</v>
      </c>
      <c r="H19" s="1">
        <v>7</v>
      </c>
      <c r="I19" s="1">
        <v>10</v>
      </c>
      <c r="J19" s="1">
        <v>11</v>
      </c>
      <c r="K19" s="1">
        <v>9</v>
      </c>
      <c r="L19" s="34"/>
      <c r="N19" s="23">
        <v>7</v>
      </c>
      <c r="O19" s="21">
        <v>1</v>
      </c>
      <c r="P19" s="24">
        <v>11</v>
      </c>
      <c r="Q19" s="33">
        <v>10</v>
      </c>
      <c r="R19" s="33">
        <v>11</v>
      </c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</row>
    <row r="20" spans="1:50" ht="12.75">
      <c r="A20" t="s">
        <v>33</v>
      </c>
      <c r="B20" s="1">
        <v>6</v>
      </c>
      <c r="C20" s="1">
        <v>5</v>
      </c>
      <c r="D20" s="1">
        <v>7</v>
      </c>
      <c r="E20" s="1">
        <v>4</v>
      </c>
      <c r="G20" t="s">
        <v>33</v>
      </c>
      <c r="H20" s="1">
        <v>1</v>
      </c>
      <c r="I20" s="1">
        <v>8</v>
      </c>
      <c r="J20" s="1">
        <v>5</v>
      </c>
      <c r="K20" s="1">
        <v>4</v>
      </c>
      <c r="L20" s="35"/>
      <c r="N20" s="23">
        <v>8</v>
      </c>
      <c r="O20" s="23">
        <v>8</v>
      </c>
      <c r="P20" s="23">
        <v>9</v>
      </c>
      <c r="Q20" s="34">
        <v>8</v>
      </c>
      <c r="R20" s="34">
        <v>9</v>
      </c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</row>
    <row r="21" spans="1:50" ht="12.75">
      <c r="A21" s="1" t="s">
        <v>27</v>
      </c>
      <c r="G21" s="1"/>
      <c r="H21" s="168"/>
      <c r="I21" s="168"/>
      <c r="J21" s="168"/>
      <c r="K21" s="168"/>
      <c r="L21" s="168"/>
      <c r="N21" s="22">
        <v>6</v>
      </c>
      <c r="O21" s="22">
        <v>6</v>
      </c>
      <c r="P21" s="21">
        <v>3</v>
      </c>
      <c r="Q21" s="35">
        <v>6</v>
      </c>
      <c r="R21" s="38">
        <v>1</v>
      </c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</row>
    <row r="22" spans="1:41" ht="12.75">
      <c r="A22" t="s">
        <v>31</v>
      </c>
      <c r="B22" s="1">
        <v>10</v>
      </c>
      <c r="C22" s="1">
        <v>5</v>
      </c>
      <c r="D22" s="1">
        <v>2</v>
      </c>
      <c r="E22" s="1">
        <v>12</v>
      </c>
      <c r="N22" s="22">
        <v>4</v>
      </c>
      <c r="O22" s="22">
        <v>5</v>
      </c>
      <c r="P22" s="23">
        <v>7</v>
      </c>
      <c r="Q22" s="34">
        <v>7</v>
      </c>
      <c r="R22" s="34">
        <v>8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12.75">
      <c r="A23" t="s">
        <v>32</v>
      </c>
      <c r="B23" s="1">
        <v>1</v>
      </c>
      <c r="C23" s="1">
        <v>4</v>
      </c>
      <c r="D23" s="1">
        <v>11</v>
      </c>
      <c r="E23" s="1">
        <v>9</v>
      </c>
      <c r="N23" s="21">
        <v>3</v>
      </c>
      <c r="O23" s="23">
        <v>7</v>
      </c>
      <c r="P23" s="23">
        <v>8</v>
      </c>
      <c r="Q23" s="38">
        <v>1</v>
      </c>
      <c r="R23" s="35">
        <v>5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12.75">
      <c r="A24" t="s">
        <v>33</v>
      </c>
      <c r="B24" s="1">
        <v>3</v>
      </c>
      <c r="C24" s="1">
        <v>7</v>
      </c>
      <c r="D24" s="1">
        <v>8</v>
      </c>
      <c r="E24" s="1">
        <v>6</v>
      </c>
      <c r="N24" s="21">
        <v>2</v>
      </c>
      <c r="O24" s="22">
        <v>4</v>
      </c>
      <c r="P24" s="22">
        <v>6</v>
      </c>
      <c r="Q24" s="35">
        <v>5</v>
      </c>
      <c r="R24" s="35">
        <v>4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ht="12.75">
      <c r="A25" s="77"/>
      <c r="G25" s="7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12.75">
      <c r="A26" s="1" t="s">
        <v>83</v>
      </c>
      <c r="G26" s="1"/>
      <c r="M26" s="1" t="s">
        <v>40</v>
      </c>
      <c r="N26" s="7" t="s">
        <v>37</v>
      </c>
      <c r="O26" s="7" t="s">
        <v>38</v>
      </c>
      <c r="P26" s="7" t="s">
        <v>39</v>
      </c>
      <c r="Q26" s="7" t="s">
        <v>69</v>
      </c>
      <c r="R26" s="7" t="s">
        <v>70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12.75">
      <c r="A27" s="1" t="s">
        <v>20</v>
      </c>
      <c r="G27" s="1" t="s">
        <v>28</v>
      </c>
      <c r="H27" s="39"/>
      <c r="I27" s="38"/>
      <c r="J27" s="40"/>
      <c r="M27" s="48">
        <v>1</v>
      </c>
      <c r="N27" s="20">
        <v>16</v>
      </c>
      <c r="O27" s="21">
        <v>1</v>
      </c>
      <c r="P27" s="25">
        <v>14</v>
      </c>
      <c r="Q27" s="33">
        <v>12</v>
      </c>
      <c r="R27" s="34">
        <v>7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1" ht="12.75">
      <c r="A28" t="s">
        <v>31</v>
      </c>
      <c r="B28" s="39">
        <v>16</v>
      </c>
      <c r="C28" s="38">
        <v>3</v>
      </c>
      <c r="D28" s="35">
        <v>5</v>
      </c>
      <c r="E28" s="34">
        <v>9</v>
      </c>
      <c r="G28" t="s">
        <v>31</v>
      </c>
      <c r="H28" s="33">
        <v>12</v>
      </c>
      <c r="I28" s="39">
        <v>16</v>
      </c>
      <c r="J28" s="40">
        <v>14</v>
      </c>
      <c r="K28" s="38">
        <v>2</v>
      </c>
      <c r="L28" s="40"/>
      <c r="M28" s="48">
        <v>2</v>
      </c>
      <c r="N28" s="21">
        <v>3</v>
      </c>
      <c r="O28" s="20">
        <v>16</v>
      </c>
      <c r="P28" s="24">
        <v>11</v>
      </c>
      <c r="Q28" s="39">
        <v>16</v>
      </c>
      <c r="R28" s="39">
        <v>16</v>
      </c>
      <c r="S28" s="48"/>
      <c r="T28" s="48" t="s">
        <v>96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20" ht="12.75">
      <c r="A29" t="s">
        <v>32</v>
      </c>
      <c r="B29" s="40">
        <v>14</v>
      </c>
      <c r="C29" s="34">
        <v>7</v>
      </c>
      <c r="D29" s="33">
        <v>12</v>
      </c>
      <c r="E29" s="35">
        <v>4</v>
      </c>
      <c r="G29" t="s">
        <v>32</v>
      </c>
      <c r="H29" s="38">
        <v>3</v>
      </c>
      <c r="I29" s="34">
        <v>8</v>
      </c>
      <c r="J29" s="40">
        <v>13</v>
      </c>
      <c r="K29" s="35">
        <v>4</v>
      </c>
      <c r="L29" s="35"/>
      <c r="M29" s="48">
        <v>3</v>
      </c>
      <c r="N29" s="22">
        <v>5</v>
      </c>
      <c r="O29" s="25">
        <v>14</v>
      </c>
      <c r="P29" s="22">
        <v>5</v>
      </c>
      <c r="Q29" s="40">
        <v>14</v>
      </c>
      <c r="R29" s="33">
        <v>11</v>
      </c>
      <c r="T29" t="s">
        <v>97</v>
      </c>
    </row>
    <row r="30" spans="1:18" ht="12.75">
      <c r="A30" t="s">
        <v>33</v>
      </c>
      <c r="B30" s="38">
        <v>1</v>
      </c>
      <c r="C30" s="40">
        <v>15</v>
      </c>
      <c r="D30" s="33">
        <v>11</v>
      </c>
      <c r="E30" s="35">
        <v>6</v>
      </c>
      <c r="G30" t="s">
        <v>33</v>
      </c>
      <c r="H30" s="35">
        <v>6</v>
      </c>
      <c r="I30" s="34">
        <v>7</v>
      </c>
      <c r="J30" s="33">
        <v>10</v>
      </c>
      <c r="K30" s="38">
        <v>1</v>
      </c>
      <c r="L30" s="40"/>
      <c r="M30" s="48">
        <v>4</v>
      </c>
      <c r="N30" s="23">
        <v>9</v>
      </c>
      <c r="O30" s="24">
        <v>10</v>
      </c>
      <c r="P30" s="23">
        <v>9</v>
      </c>
      <c r="Q30" s="38">
        <v>2</v>
      </c>
      <c r="R30" s="38">
        <v>3</v>
      </c>
    </row>
    <row r="31" spans="1:18" ht="12.75">
      <c r="A31" t="s">
        <v>34</v>
      </c>
      <c r="B31" s="40">
        <v>13</v>
      </c>
      <c r="C31" s="33">
        <v>10</v>
      </c>
      <c r="D31" s="38">
        <v>2</v>
      </c>
      <c r="E31" s="34">
        <v>8</v>
      </c>
      <c r="G31" t="s">
        <v>34</v>
      </c>
      <c r="H31" s="33">
        <v>11</v>
      </c>
      <c r="I31" s="35">
        <v>5</v>
      </c>
      <c r="J31" s="40">
        <v>15</v>
      </c>
      <c r="K31" s="34">
        <v>9</v>
      </c>
      <c r="L31" s="38"/>
      <c r="M31" s="48">
        <v>5</v>
      </c>
      <c r="N31" s="25">
        <v>14</v>
      </c>
      <c r="O31" s="25">
        <v>13</v>
      </c>
      <c r="P31" s="22">
        <v>6</v>
      </c>
      <c r="Q31" s="38">
        <v>3</v>
      </c>
      <c r="R31" s="33">
        <v>10</v>
      </c>
    </row>
    <row r="32" spans="1:18" ht="12.75">
      <c r="A32" s="1" t="s">
        <v>21</v>
      </c>
      <c r="G32" s="1" t="s">
        <v>30</v>
      </c>
      <c r="H32" s="34"/>
      <c r="I32" s="34"/>
      <c r="J32" s="34"/>
      <c r="M32" s="48">
        <v>6</v>
      </c>
      <c r="N32" s="23">
        <v>7</v>
      </c>
      <c r="O32" s="23">
        <v>9</v>
      </c>
      <c r="P32" s="23">
        <v>8</v>
      </c>
      <c r="Q32" s="34">
        <v>8</v>
      </c>
      <c r="R32" s="38">
        <v>2</v>
      </c>
    </row>
    <row r="33" spans="1:18" ht="12.75">
      <c r="A33" t="s">
        <v>31</v>
      </c>
      <c r="B33" s="38">
        <v>1</v>
      </c>
      <c r="C33" s="39">
        <v>16</v>
      </c>
      <c r="D33" s="40">
        <v>14</v>
      </c>
      <c r="E33" s="33">
        <v>10</v>
      </c>
      <c r="G33" t="s">
        <v>31</v>
      </c>
      <c r="H33" s="34">
        <v>7</v>
      </c>
      <c r="I33" s="39">
        <v>16</v>
      </c>
      <c r="J33" s="33">
        <v>11</v>
      </c>
      <c r="K33" s="38">
        <v>3</v>
      </c>
      <c r="L33" s="40"/>
      <c r="M33" s="48">
        <v>7</v>
      </c>
      <c r="N33" s="24">
        <v>12</v>
      </c>
      <c r="O33" s="24">
        <v>12</v>
      </c>
      <c r="P33" s="20">
        <v>16</v>
      </c>
      <c r="Q33" s="40">
        <v>13</v>
      </c>
      <c r="R33" s="35">
        <v>5</v>
      </c>
    </row>
    <row r="34" spans="1:18" ht="12.75">
      <c r="A34" t="s">
        <v>32</v>
      </c>
      <c r="B34" s="40">
        <v>13</v>
      </c>
      <c r="C34" s="34">
        <v>9</v>
      </c>
      <c r="D34" s="33">
        <v>12</v>
      </c>
      <c r="E34" s="35">
        <v>6</v>
      </c>
      <c r="G34" t="s">
        <v>32</v>
      </c>
      <c r="H34" s="33">
        <v>10</v>
      </c>
      <c r="I34" s="38">
        <v>2</v>
      </c>
      <c r="J34" s="35">
        <v>5</v>
      </c>
      <c r="K34" s="40">
        <v>15</v>
      </c>
      <c r="L34" s="34"/>
      <c r="M34" s="48">
        <v>8</v>
      </c>
      <c r="N34" s="22">
        <v>4</v>
      </c>
      <c r="O34" s="22">
        <v>6</v>
      </c>
      <c r="P34" s="21">
        <v>2</v>
      </c>
      <c r="Q34" s="35">
        <v>4</v>
      </c>
      <c r="R34" s="40">
        <v>15</v>
      </c>
    </row>
    <row r="35" spans="1:18" ht="12.75">
      <c r="A35" t="s">
        <v>33</v>
      </c>
      <c r="B35" s="38">
        <v>3</v>
      </c>
      <c r="C35" s="35">
        <v>4</v>
      </c>
      <c r="D35" s="34">
        <v>8</v>
      </c>
      <c r="E35" s="33">
        <v>11</v>
      </c>
      <c r="G35" t="s">
        <v>33</v>
      </c>
      <c r="H35" s="34">
        <v>9</v>
      </c>
      <c r="I35" s="40">
        <v>13</v>
      </c>
      <c r="J35" s="35">
        <v>6</v>
      </c>
      <c r="K35" s="33">
        <v>12</v>
      </c>
      <c r="L35" s="38"/>
      <c r="M35" s="48">
        <v>9</v>
      </c>
      <c r="N35" s="21">
        <v>1</v>
      </c>
      <c r="O35" s="21">
        <v>3</v>
      </c>
      <c r="P35" s="21">
        <v>3</v>
      </c>
      <c r="Q35" s="35">
        <v>6</v>
      </c>
      <c r="R35" s="34">
        <v>9</v>
      </c>
    </row>
    <row r="36" spans="1:18" ht="12.75">
      <c r="A36" t="s">
        <v>34</v>
      </c>
      <c r="B36" s="40">
        <v>15</v>
      </c>
      <c r="C36" s="35">
        <v>5</v>
      </c>
      <c r="D36" s="34">
        <v>7</v>
      </c>
      <c r="E36" s="38">
        <v>2</v>
      </c>
      <c r="G36" t="s">
        <v>34</v>
      </c>
      <c r="H36" s="38">
        <v>1</v>
      </c>
      <c r="I36" s="34">
        <v>8</v>
      </c>
      <c r="J36" s="40">
        <v>14</v>
      </c>
      <c r="K36" s="35">
        <v>4</v>
      </c>
      <c r="L36" s="35"/>
      <c r="M36" s="48">
        <v>10</v>
      </c>
      <c r="N36" s="25">
        <v>15</v>
      </c>
      <c r="O36" s="22">
        <v>4</v>
      </c>
      <c r="P36" s="23">
        <v>7</v>
      </c>
      <c r="Q36" s="34">
        <v>7</v>
      </c>
      <c r="R36" s="40">
        <v>13</v>
      </c>
    </row>
    <row r="37" spans="1:18" ht="12.75">
      <c r="A37" s="1" t="s">
        <v>27</v>
      </c>
      <c r="G37" s="1"/>
      <c r="H37" s="33"/>
      <c r="I37" s="34"/>
      <c r="J37" s="33"/>
      <c r="M37" s="48">
        <v>11</v>
      </c>
      <c r="N37" s="24">
        <v>11</v>
      </c>
      <c r="O37" s="23">
        <v>8</v>
      </c>
      <c r="P37" s="24">
        <v>10</v>
      </c>
      <c r="Q37" s="33">
        <v>10</v>
      </c>
      <c r="R37" s="35">
        <v>6</v>
      </c>
    </row>
    <row r="38" spans="1:18" ht="12.75">
      <c r="A38" t="s">
        <v>31</v>
      </c>
      <c r="B38" s="40">
        <v>14</v>
      </c>
      <c r="C38" s="33">
        <v>11</v>
      </c>
      <c r="D38" s="35">
        <v>5</v>
      </c>
      <c r="E38" s="34">
        <v>9</v>
      </c>
      <c r="H38" s="35"/>
      <c r="I38" s="33"/>
      <c r="J38" s="40"/>
      <c r="M38" s="48">
        <v>12</v>
      </c>
      <c r="N38" s="22">
        <v>6</v>
      </c>
      <c r="O38" s="24">
        <v>11</v>
      </c>
      <c r="P38" s="25">
        <v>13</v>
      </c>
      <c r="Q38" s="38">
        <v>1</v>
      </c>
      <c r="R38" s="33">
        <v>12</v>
      </c>
    </row>
    <row r="39" spans="1:18" ht="12.75">
      <c r="A39" t="s">
        <v>32</v>
      </c>
      <c r="B39" s="35">
        <v>6</v>
      </c>
      <c r="C39" s="34">
        <v>8</v>
      </c>
      <c r="D39" s="39">
        <v>16</v>
      </c>
      <c r="E39" s="38">
        <v>2</v>
      </c>
      <c r="H39" s="40"/>
      <c r="I39" s="40"/>
      <c r="J39" s="35"/>
      <c r="M39" s="48">
        <v>13</v>
      </c>
      <c r="N39" s="25">
        <v>13</v>
      </c>
      <c r="O39" s="25">
        <v>15</v>
      </c>
      <c r="P39" s="22">
        <v>4</v>
      </c>
      <c r="Q39" s="33">
        <v>11</v>
      </c>
      <c r="R39" s="38">
        <v>1</v>
      </c>
    </row>
    <row r="40" spans="1:18" ht="12.75">
      <c r="A40" t="s">
        <v>33</v>
      </c>
      <c r="B40" s="38">
        <v>3</v>
      </c>
      <c r="C40" s="34">
        <v>7</v>
      </c>
      <c r="D40" s="33">
        <v>10</v>
      </c>
      <c r="E40" s="40">
        <v>13</v>
      </c>
      <c r="H40" s="33"/>
      <c r="I40" s="35"/>
      <c r="J40" s="33"/>
      <c r="M40" s="48">
        <v>14</v>
      </c>
      <c r="N40" s="24">
        <v>10</v>
      </c>
      <c r="O40" s="22">
        <v>5</v>
      </c>
      <c r="P40" s="24">
        <v>12</v>
      </c>
      <c r="Q40" s="35">
        <v>5</v>
      </c>
      <c r="R40" s="34">
        <v>8</v>
      </c>
    </row>
    <row r="41" spans="1:18" ht="12.75">
      <c r="A41" t="s">
        <v>34</v>
      </c>
      <c r="B41" s="35">
        <v>4</v>
      </c>
      <c r="C41" s="33">
        <v>12</v>
      </c>
      <c r="D41" s="38">
        <v>1</v>
      </c>
      <c r="E41" s="40">
        <v>15</v>
      </c>
      <c r="H41" s="38"/>
      <c r="I41" s="34"/>
      <c r="J41" s="38"/>
      <c r="M41" s="48">
        <v>15</v>
      </c>
      <c r="N41" s="21">
        <v>2</v>
      </c>
      <c r="O41" s="23">
        <v>7</v>
      </c>
      <c r="P41" s="21">
        <v>1</v>
      </c>
      <c r="Q41" s="40">
        <v>15</v>
      </c>
      <c r="R41" s="40">
        <v>14</v>
      </c>
    </row>
    <row r="42" spans="2:18" ht="12.75">
      <c r="B42" s="40"/>
      <c r="C42" s="35"/>
      <c r="D42" s="39"/>
      <c r="E42" s="34"/>
      <c r="H42" s="34"/>
      <c r="I42" s="38"/>
      <c r="J42" s="40"/>
      <c r="M42" s="48">
        <v>16</v>
      </c>
      <c r="N42" s="23">
        <v>8</v>
      </c>
      <c r="O42" s="21">
        <v>2</v>
      </c>
      <c r="P42" s="25">
        <v>15</v>
      </c>
      <c r="Q42" s="34">
        <v>9</v>
      </c>
      <c r="R42" s="35">
        <v>4</v>
      </c>
    </row>
    <row r="43" spans="2:16" ht="12.75">
      <c r="B43" s="40"/>
      <c r="C43" s="33"/>
      <c r="D43" s="36"/>
      <c r="E43" s="39"/>
      <c r="F43" s="77"/>
      <c r="N43" s="7"/>
      <c r="O43" s="7"/>
      <c r="P43" s="7"/>
    </row>
    <row r="44" spans="1:18" s="1" customFormat="1" ht="12.75">
      <c r="A44" s="1" t="s">
        <v>84</v>
      </c>
      <c r="M44" s="1" t="s">
        <v>40</v>
      </c>
      <c r="N44" s="7" t="s">
        <v>37</v>
      </c>
      <c r="O44" s="7" t="s">
        <v>38</v>
      </c>
      <c r="P44" s="7" t="s">
        <v>39</v>
      </c>
      <c r="Q44" s="1" t="s">
        <v>69</v>
      </c>
      <c r="R44" s="1" t="s">
        <v>70</v>
      </c>
    </row>
    <row r="45" spans="1:18" ht="12.75">
      <c r="A45" s="1" t="s">
        <v>20</v>
      </c>
      <c r="G45" s="1" t="s">
        <v>28</v>
      </c>
      <c r="M45" s="48">
        <v>1</v>
      </c>
      <c r="N45" s="20">
        <v>16</v>
      </c>
      <c r="O45" s="26">
        <v>19</v>
      </c>
      <c r="P45" s="25">
        <v>12</v>
      </c>
      <c r="Q45" s="39">
        <v>14</v>
      </c>
      <c r="R45" s="36">
        <v>20</v>
      </c>
    </row>
    <row r="46" spans="1:18" ht="12.75">
      <c r="A46" t="s">
        <v>31</v>
      </c>
      <c r="B46" s="39">
        <v>16</v>
      </c>
      <c r="C46" s="38">
        <v>1</v>
      </c>
      <c r="D46" s="34">
        <v>9</v>
      </c>
      <c r="E46" s="37">
        <v>20</v>
      </c>
      <c r="G46" t="s">
        <v>31</v>
      </c>
      <c r="H46" s="15">
        <v>14</v>
      </c>
      <c r="I46" s="16">
        <v>18</v>
      </c>
      <c r="J46" s="12">
        <v>9</v>
      </c>
      <c r="K46" s="11">
        <v>3</v>
      </c>
      <c r="L46" s="34"/>
      <c r="M46" s="48">
        <v>2</v>
      </c>
      <c r="N46" s="21">
        <v>1</v>
      </c>
      <c r="O46" s="23">
        <v>6</v>
      </c>
      <c r="P46" s="23">
        <v>7</v>
      </c>
      <c r="Q46" s="26">
        <v>18</v>
      </c>
      <c r="R46" s="22">
        <v>2</v>
      </c>
    </row>
    <row r="47" spans="1:18" ht="12.75">
      <c r="A47" t="s">
        <v>32</v>
      </c>
      <c r="B47" s="40">
        <v>15</v>
      </c>
      <c r="C47" s="33">
        <v>11</v>
      </c>
      <c r="D47" s="35">
        <v>6</v>
      </c>
      <c r="E47" s="34">
        <v>7</v>
      </c>
      <c r="G47" t="s">
        <v>32</v>
      </c>
      <c r="H47" s="12">
        <v>8</v>
      </c>
      <c r="I47" s="15">
        <v>15</v>
      </c>
      <c r="J47" s="11">
        <v>2</v>
      </c>
      <c r="K47" s="11">
        <v>4</v>
      </c>
      <c r="L47" s="37"/>
      <c r="M47" s="48">
        <v>3</v>
      </c>
      <c r="N47" s="24">
        <v>9</v>
      </c>
      <c r="O47" s="20">
        <v>16</v>
      </c>
      <c r="P47" s="22">
        <v>3</v>
      </c>
      <c r="Q47" s="33">
        <v>9</v>
      </c>
      <c r="R47" s="33">
        <v>9</v>
      </c>
    </row>
    <row r="48" spans="1:18" ht="12.75">
      <c r="A48" t="s">
        <v>33</v>
      </c>
      <c r="B48" s="39">
        <v>18</v>
      </c>
      <c r="C48" s="38">
        <v>2</v>
      </c>
      <c r="D48" s="37">
        <v>19</v>
      </c>
      <c r="E48" s="34">
        <v>8</v>
      </c>
      <c r="G48" t="s">
        <v>33</v>
      </c>
      <c r="H48" s="12">
        <v>10</v>
      </c>
      <c r="I48" s="15">
        <v>16</v>
      </c>
      <c r="J48" s="14">
        <v>13</v>
      </c>
      <c r="K48" s="17">
        <v>20</v>
      </c>
      <c r="L48" s="34"/>
      <c r="M48" s="48">
        <v>4</v>
      </c>
      <c r="N48" s="32">
        <v>20</v>
      </c>
      <c r="O48" s="25">
        <v>13</v>
      </c>
      <c r="P48" s="26">
        <v>19</v>
      </c>
      <c r="Q48" s="35">
        <v>3</v>
      </c>
      <c r="R48" s="34">
        <v>6</v>
      </c>
    </row>
    <row r="49" spans="1:18" ht="12.75">
      <c r="A49" t="s">
        <v>34</v>
      </c>
      <c r="B49" s="33">
        <v>12</v>
      </c>
      <c r="C49" s="40">
        <v>13</v>
      </c>
      <c r="D49" s="35">
        <v>5</v>
      </c>
      <c r="E49" s="39">
        <v>17</v>
      </c>
      <c r="G49" t="s">
        <v>34</v>
      </c>
      <c r="H49" s="13">
        <v>7</v>
      </c>
      <c r="I49" s="14">
        <v>12</v>
      </c>
      <c r="J49" s="13">
        <v>5</v>
      </c>
      <c r="K49" s="16">
        <v>19</v>
      </c>
      <c r="L49" s="35"/>
      <c r="M49" s="48">
        <v>5</v>
      </c>
      <c r="N49" s="20">
        <v>15</v>
      </c>
      <c r="O49" s="25">
        <v>12</v>
      </c>
      <c r="P49" s="26">
        <v>18</v>
      </c>
      <c r="Q49" s="33">
        <v>8</v>
      </c>
      <c r="R49" s="35">
        <v>4</v>
      </c>
    </row>
    <row r="50" spans="1:18" ht="12.75">
      <c r="A50" t="s">
        <v>35</v>
      </c>
      <c r="B50" s="40">
        <v>14</v>
      </c>
      <c r="C50" s="38">
        <v>3</v>
      </c>
      <c r="D50" s="35">
        <v>4</v>
      </c>
      <c r="E50" s="33">
        <v>10</v>
      </c>
      <c r="G50" t="s">
        <v>35</v>
      </c>
      <c r="H50" s="13">
        <v>6</v>
      </c>
      <c r="I50" s="14">
        <v>11</v>
      </c>
      <c r="J50" s="16">
        <v>17</v>
      </c>
      <c r="K50" s="10">
        <v>1</v>
      </c>
      <c r="L50" s="33"/>
      <c r="M50" s="48">
        <v>6</v>
      </c>
      <c r="N50" s="25">
        <v>11</v>
      </c>
      <c r="O50" s="22">
        <v>2</v>
      </c>
      <c r="P50" s="23">
        <v>6</v>
      </c>
      <c r="Q50" s="39">
        <v>15</v>
      </c>
      <c r="R50" s="34">
        <v>7</v>
      </c>
    </row>
    <row r="51" spans="1:18" ht="12.75">
      <c r="A51" s="1" t="s">
        <v>21</v>
      </c>
      <c r="G51" s="1" t="s">
        <v>30</v>
      </c>
      <c r="M51" s="48">
        <v>7</v>
      </c>
      <c r="N51" s="23">
        <v>6</v>
      </c>
      <c r="O51" s="24">
        <v>9</v>
      </c>
      <c r="P51" s="24">
        <v>10</v>
      </c>
      <c r="Q51" s="35">
        <v>2</v>
      </c>
      <c r="R51" s="40">
        <v>11</v>
      </c>
    </row>
    <row r="52" spans="1:18" ht="12.75">
      <c r="A52" t="s">
        <v>31</v>
      </c>
      <c r="B52" s="37">
        <v>19</v>
      </c>
      <c r="C52" s="35">
        <v>6</v>
      </c>
      <c r="D52" s="39">
        <v>16</v>
      </c>
      <c r="E52" s="40">
        <v>13</v>
      </c>
      <c r="G52" t="s">
        <v>31</v>
      </c>
      <c r="H52" s="17">
        <v>20</v>
      </c>
      <c r="I52" s="11">
        <v>2</v>
      </c>
      <c r="J52" s="12">
        <v>9</v>
      </c>
      <c r="K52" s="13">
        <v>6</v>
      </c>
      <c r="L52" s="40"/>
      <c r="M52" s="48">
        <v>8</v>
      </c>
      <c r="N52" s="23">
        <v>7</v>
      </c>
      <c r="O52" s="20">
        <v>14</v>
      </c>
      <c r="P52" s="24">
        <v>9</v>
      </c>
      <c r="Q52" s="35">
        <v>4</v>
      </c>
      <c r="R52" s="39">
        <v>14</v>
      </c>
    </row>
    <row r="53" spans="1:18" ht="12.75">
      <c r="A53" t="s">
        <v>32</v>
      </c>
      <c r="B53" s="33">
        <v>12</v>
      </c>
      <c r="C53" s="38">
        <v>2</v>
      </c>
      <c r="D53" s="34">
        <v>9</v>
      </c>
      <c r="E53" s="40">
        <v>14</v>
      </c>
      <c r="G53" t="s">
        <v>32</v>
      </c>
      <c r="H53" s="11">
        <v>4</v>
      </c>
      <c r="I53" s="13">
        <v>7</v>
      </c>
      <c r="J53" s="14">
        <v>11</v>
      </c>
      <c r="K53" s="15">
        <v>14</v>
      </c>
      <c r="L53" s="40"/>
      <c r="M53" s="48">
        <v>9</v>
      </c>
      <c r="N53" s="26">
        <v>18</v>
      </c>
      <c r="O53" s="25">
        <v>11</v>
      </c>
      <c r="P53" s="25">
        <v>13</v>
      </c>
      <c r="Q53" s="33">
        <v>10</v>
      </c>
      <c r="R53" s="33">
        <v>10</v>
      </c>
    </row>
    <row r="54" spans="1:18" ht="12.75">
      <c r="A54" t="s">
        <v>33</v>
      </c>
      <c r="B54" s="33">
        <v>11</v>
      </c>
      <c r="C54" s="39">
        <v>17</v>
      </c>
      <c r="D54" s="38">
        <v>1</v>
      </c>
      <c r="E54" s="34">
        <v>8</v>
      </c>
      <c r="G54" t="s">
        <v>33</v>
      </c>
      <c r="H54" s="12">
        <v>10</v>
      </c>
      <c r="I54" s="11">
        <v>3</v>
      </c>
      <c r="J54" s="16">
        <v>17</v>
      </c>
      <c r="K54" s="15">
        <v>15</v>
      </c>
      <c r="L54" s="34"/>
      <c r="M54" s="48">
        <v>10</v>
      </c>
      <c r="N54" s="22">
        <v>2</v>
      </c>
      <c r="O54" s="26">
        <v>17</v>
      </c>
      <c r="P54" s="22">
        <v>2</v>
      </c>
      <c r="Q54" s="39">
        <v>16</v>
      </c>
      <c r="R54" s="35">
        <v>3</v>
      </c>
    </row>
    <row r="55" spans="1:18" ht="12.75">
      <c r="A55" t="s">
        <v>34</v>
      </c>
      <c r="B55" s="35">
        <v>5</v>
      </c>
      <c r="C55" s="37">
        <v>20</v>
      </c>
      <c r="D55" s="33">
        <v>10</v>
      </c>
      <c r="E55" s="34">
        <v>7</v>
      </c>
      <c r="G55" t="s">
        <v>34</v>
      </c>
      <c r="H55" s="12">
        <v>8</v>
      </c>
      <c r="I55" s="13">
        <v>5</v>
      </c>
      <c r="J55" s="10">
        <v>1</v>
      </c>
      <c r="K55" s="15">
        <v>16</v>
      </c>
      <c r="L55" s="34"/>
      <c r="M55" s="48">
        <v>11</v>
      </c>
      <c r="N55" s="26">
        <v>19</v>
      </c>
      <c r="O55" s="21">
        <v>1</v>
      </c>
      <c r="P55" s="25">
        <v>11</v>
      </c>
      <c r="Q55" s="40">
        <v>13</v>
      </c>
      <c r="R55" s="37">
        <v>17</v>
      </c>
    </row>
    <row r="56" spans="1:18" ht="12.75">
      <c r="A56" t="s">
        <v>35</v>
      </c>
      <c r="B56" s="38">
        <v>3</v>
      </c>
      <c r="C56" s="40">
        <v>15</v>
      </c>
      <c r="D56" s="39">
        <v>18</v>
      </c>
      <c r="E56" s="35">
        <v>4</v>
      </c>
      <c r="G56" t="s">
        <v>35</v>
      </c>
      <c r="H56" s="16">
        <v>19</v>
      </c>
      <c r="I56" s="14">
        <v>13</v>
      </c>
      <c r="J56" s="16">
        <v>18</v>
      </c>
      <c r="K56" s="14">
        <v>12</v>
      </c>
      <c r="L56" s="35"/>
      <c r="M56" s="48">
        <v>12</v>
      </c>
      <c r="N56" s="24">
        <v>8</v>
      </c>
      <c r="O56" s="24">
        <v>8</v>
      </c>
      <c r="P56" s="22">
        <v>4</v>
      </c>
      <c r="Q56" s="36">
        <v>20</v>
      </c>
      <c r="R56" s="39">
        <v>15</v>
      </c>
    </row>
    <row r="57" spans="1:18" ht="12.75">
      <c r="A57" s="1" t="s">
        <v>27</v>
      </c>
      <c r="G57" s="1"/>
      <c r="M57" s="48">
        <v>13</v>
      </c>
      <c r="N57" s="25">
        <v>12</v>
      </c>
      <c r="O57" s="23">
        <v>5</v>
      </c>
      <c r="P57" s="20">
        <v>15</v>
      </c>
      <c r="Q57" s="34">
        <v>7</v>
      </c>
      <c r="R57" s="33">
        <v>8</v>
      </c>
    </row>
    <row r="58" spans="1:18" ht="12.75">
      <c r="A58" t="s">
        <v>31</v>
      </c>
      <c r="B58" s="33">
        <v>12</v>
      </c>
      <c r="C58" s="34">
        <v>7</v>
      </c>
      <c r="D58" s="38">
        <v>3</v>
      </c>
      <c r="E58" s="37">
        <v>19</v>
      </c>
      <c r="M58" s="48">
        <v>14</v>
      </c>
      <c r="N58" s="25">
        <v>13</v>
      </c>
      <c r="O58" s="32">
        <v>20</v>
      </c>
      <c r="P58" s="24">
        <v>8</v>
      </c>
      <c r="Q58" s="40">
        <v>11</v>
      </c>
      <c r="R58" s="34">
        <v>5</v>
      </c>
    </row>
    <row r="59" spans="1:18" ht="12.75">
      <c r="A59" t="s">
        <v>32</v>
      </c>
      <c r="B59" s="39">
        <v>18</v>
      </c>
      <c r="C59" s="35">
        <v>6</v>
      </c>
      <c r="D59" s="33">
        <v>10</v>
      </c>
      <c r="E59" s="34">
        <v>9</v>
      </c>
      <c r="M59" s="48">
        <v>15</v>
      </c>
      <c r="N59" s="23">
        <v>5</v>
      </c>
      <c r="O59" s="24">
        <v>10</v>
      </c>
      <c r="P59" s="20">
        <v>16</v>
      </c>
      <c r="Q59" s="34">
        <v>5</v>
      </c>
      <c r="R59" s="38">
        <v>1</v>
      </c>
    </row>
    <row r="60" spans="1:18" ht="12.75">
      <c r="A60" t="s">
        <v>33</v>
      </c>
      <c r="B60" s="40">
        <v>13</v>
      </c>
      <c r="C60" s="38">
        <v>2</v>
      </c>
      <c r="D60" s="33">
        <v>11</v>
      </c>
      <c r="E60" s="35">
        <v>4</v>
      </c>
      <c r="M60" s="48">
        <v>16</v>
      </c>
      <c r="N60" s="26">
        <v>17</v>
      </c>
      <c r="O60" s="23">
        <v>7</v>
      </c>
      <c r="P60" s="23">
        <v>5</v>
      </c>
      <c r="Q60" s="37">
        <v>19</v>
      </c>
      <c r="R60" s="39">
        <v>16</v>
      </c>
    </row>
    <row r="61" spans="1:18" ht="12.75">
      <c r="A61" t="s">
        <v>34</v>
      </c>
      <c r="B61" s="40">
        <v>15</v>
      </c>
      <c r="C61" s="34">
        <v>8</v>
      </c>
      <c r="D61" s="39">
        <v>16</v>
      </c>
      <c r="E61" s="35">
        <v>5</v>
      </c>
      <c r="M61" s="48">
        <v>17</v>
      </c>
      <c r="N61" s="20">
        <v>14</v>
      </c>
      <c r="O61" s="22">
        <v>3</v>
      </c>
      <c r="P61" s="26">
        <v>17</v>
      </c>
      <c r="Q61" s="34">
        <v>6</v>
      </c>
      <c r="R61" s="37">
        <v>19</v>
      </c>
    </row>
    <row r="62" spans="1:18" ht="12.75">
      <c r="A62" t="s">
        <v>35</v>
      </c>
      <c r="B62" s="39">
        <v>17</v>
      </c>
      <c r="C62" s="40">
        <v>14</v>
      </c>
      <c r="D62" s="37">
        <v>20</v>
      </c>
      <c r="E62" s="38">
        <v>1</v>
      </c>
      <c r="M62" s="48">
        <v>18</v>
      </c>
      <c r="N62" s="22">
        <v>3</v>
      </c>
      <c r="O62" s="20">
        <v>15</v>
      </c>
      <c r="P62" s="20">
        <v>14</v>
      </c>
      <c r="Q62" s="40">
        <v>12</v>
      </c>
      <c r="R62" s="40">
        <v>13</v>
      </c>
    </row>
    <row r="63" spans="2:18" ht="12.75">
      <c r="B63" s="34"/>
      <c r="C63" s="36"/>
      <c r="D63" s="35"/>
      <c r="E63" s="33"/>
      <c r="M63" s="48">
        <v>19</v>
      </c>
      <c r="N63" s="22">
        <v>4</v>
      </c>
      <c r="O63" s="26">
        <v>18</v>
      </c>
      <c r="P63" s="32">
        <v>20</v>
      </c>
      <c r="Q63" s="37">
        <v>17</v>
      </c>
      <c r="R63" s="37">
        <v>18</v>
      </c>
    </row>
    <row r="64" spans="13:18" ht="12.75">
      <c r="M64" s="48">
        <v>20</v>
      </c>
      <c r="N64" s="24">
        <v>10</v>
      </c>
      <c r="O64" s="22">
        <v>4</v>
      </c>
      <c r="P64" s="21">
        <v>1</v>
      </c>
      <c r="Q64" s="38">
        <v>1</v>
      </c>
      <c r="R64" s="40">
        <v>12</v>
      </c>
    </row>
    <row r="65" spans="2:16" ht="12.75">
      <c r="B65" s="34"/>
      <c r="C65" s="36"/>
      <c r="D65" s="35"/>
      <c r="E65" s="33"/>
      <c r="N65" s="7"/>
      <c r="O65" s="7"/>
      <c r="P65" s="7"/>
    </row>
    <row r="66" spans="1:16" ht="12.75">
      <c r="A66" s="77"/>
      <c r="B66" s="139"/>
      <c r="C66" s="139"/>
      <c r="D66" s="139"/>
      <c r="E66" s="139"/>
      <c r="F66" s="140"/>
      <c r="G66" s="77"/>
      <c r="N66" s="7"/>
      <c r="O66" s="7"/>
      <c r="P66" s="7"/>
    </row>
    <row r="67" spans="1:18" ht="12.75">
      <c r="A67" s="1" t="s">
        <v>68</v>
      </c>
      <c r="C67"/>
      <c r="D67"/>
      <c r="E67"/>
      <c r="G67" s="1"/>
      <c r="M67" s="1" t="s">
        <v>40</v>
      </c>
      <c r="N67" s="7" t="s">
        <v>37</v>
      </c>
      <c r="O67" s="7" t="s">
        <v>38</v>
      </c>
      <c r="P67" s="7" t="s">
        <v>39</v>
      </c>
      <c r="Q67" s="7" t="s">
        <v>69</v>
      </c>
      <c r="R67" s="7" t="s">
        <v>70</v>
      </c>
    </row>
    <row r="68" spans="1:18" ht="12.75">
      <c r="A68" s="1" t="s">
        <v>20</v>
      </c>
      <c r="G68" s="1" t="s">
        <v>28</v>
      </c>
      <c r="M68" s="48">
        <v>1</v>
      </c>
      <c r="N68" s="23">
        <v>8</v>
      </c>
      <c r="O68" s="21">
        <v>2</v>
      </c>
      <c r="P68" s="32">
        <v>22</v>
      </c>
      <c r="Q68" s="33">
        <v>10</v>
      </c>
      <c r="R68" s="34">
        <v>7</v>
      </c>
    </row>
    <row r="69" spans="1:18" ht="12.75">
      <c r="A69" t="s">
        <v>31</v>
      </c>
      <c r="B69" s="13">
        <v>8</v>
      </c>
      <c r="C69" s="17">
        <v>22</v>
      </c>
      <c r="D69" s="14">
        <v>15</v>
      </c>
      <c r="E69" s="11">
        <v>6</v>
      </c>
      <c r="G69" t="s">
        <v>31</v>
      </c>
      <c r="H69" s="12">
        <v>10</v>
      </c>
      <c r="I69" s="13">
        <v>8</v>
      </c>
      <c r="J69" s="14">
        <v>14</v>
      </c>
      <c r="K69" s="10">
        <v>1</v>
      </c>
      <c r="M69" s="48">
        <v>2</v>
      </c>
      <c r="N69" s="32">
        <v>22</v>
      </c>
      <c r="O69" s="25">
        <v>14</v>
      </c>
      <c r="P69" s="20">
        <v>17</v>
      </c>
      <c r="Q69" s="34">
        <v>8</v>
      </c>
      <c r="R69" s="36">
        <v>22</v>
      </c>
    </row>
    <row r="70" spans="1:18" ht="12.75">
      <c r="A70" t="s">
        <v>32</v>
      </c>
      <c r="B70" s="15">
        <v>16</v>
      </c>
      <c r="C70" s="10">
        <v>3</v>
      </c>
      <c r="D70" s="16">
        <v>21</v>
      </c>
      <c r="E70" s="17">
        <v>24</v>
      </c>
      <c r="G70" t="s">
        <v>32</v>
      </c>
      <c r="H70" s="16">
        <v>19</v>
      </c>
      <c r="I70" s="17">
        <v>22</v>
      </c>
      <c r="J70" s="11">
        <v>4</v>
      </c>
      <c r="K70" s="10">
        <v>2</v>
      </c>
      <c r="M70" s="48">
        <v>3</v>
      </c>
      <c r="N70" s="25">
        <v>15</v>
      </c>
      <c r="O70" s="22">
        <v>6</v>
      </c>
      <c r="P70" s="25">
        <v>14</v>
      </c>
      <c r="Q70" s="40">
        <v>14</v>
      </c>
      <c r="R70" s="37">
        <v>21</v>
      </c>
    </row>
    <row r="71" spans="1:18" ht="12.75">
      <c r="A71" t="s">
        <v>33</v>
      </c>
      <c r="B71" s="11">
        <v>5</v>
      </c>
      <c r="C71" s="14">
        <v>13</v>
      </c>
      <c r="D71" s="12">
        <v>12</v>
      </c>
      <c r="E71" s="15">
        <v>18</v>
      </c>
      <c r="G71" t="s">
        <v>33</v>
      </c>
      <c r="H71" s="16">
        <v>20</v>
      </c>
      <c r="I71" s="17">
        <v>23</v>
      </c>
      <c r="J71" s="15">
        <v>16</v>
      </c>
      <c r="K71" s="11">
        <v>6</v>
      </c>
      <c r="M71" s="48">
        <v>4</v>
      </c>
      <c r="N71" s="22">
        <v>6</v>
      </c>
      <c r="O71" s="24">
        <v>11</v>
      </c>
      <c r="P71" s="26">
        <v>21</v>
      </c>
      <c r="Q71" s="38">
        <v>1</v>
      </c>
      <c r="R71" s="38">
        <v>2</v>
      </c>
    </row>
    <row r="72" spans="1:18" ht="12.75">
      <c r="A72" t="s">
        <v>34</v>
      </c>
      <c r="B72" s="16">
        <v>19</v>
      </c>
      <c r="C72" s="12">
        <v>11</v>
      </c>
      <c r="D72" s="15">
        <v>17</v>
      </c>
      <c r="E72" s="10">
        <v>1</v>
      </c>
      <c r="G72" t="s">
        <v>34</v>
      </c>
      <c r="H72" s="14">
        <v>15</v>
      </c>
      <c r="I72" s="15">
        <v>17</v>
      </c>
      <c r="J72" s="10">
        <v>3</v>
      </c>
      <c r="K72" s="13">
        <v>9</v>
      </c>
      <c r="M72" s="48">
        <v>5</v>
      </c>
      <c r="N72" s="20">
        <v>16</v>
      </c>
      <c r="O72" s="23">
        <v>8</v>
      </c>
      <c r="P72" s="23">
        <v>8</v>
      </c>
      <c r="Q72" s="37">
        <v>19</v>
      </c>
      <c r="R72" s="35">
        <v>6</v>
      </c>
    </row>
    <row r="73" spans="1:18" ht="12.75">
      <c r="A73" t="s">
        <v>35</v>
      </c>
      <c r="B73" s="14">
        <v>14</v>
      </c>
      <c r="C73" s="13">
        <v>9</v>
      </c>
      <c r="D73" s="17">
        <v>23</v>
      </c>
      <c r="E73" s="11">
        <v>4</v>
      </c>
      <c r="G73" t="s">
        <v>35</v>
      </c>
      <c r="H73" s="12">
        <v>11</v>
      </c>
      <c r="I73" s="16">
        <v>21</v>
      </c>
      <c r="J73" s="13">
        <v>7</v>
      </c>
      <c r="K73" s="14">
        <v>13</v>
      </c>
      <c r="M73" s="48">
        <v>6</v>
      </c>
      <c r="N73" s="21">
        <v>3</v>
      </c>
      <c r="O73" s="20">
        <v>18</v>
      </c>
      <c r="P73" s="21">
        <v>2</v>
      </c>
      <c r="Q73" s="36">
        <v>22</v>
      </c>
      <c r="R73" s="33">
        <v>11</v>
      </c>
    </row>
    <row r="74" spans="1:18" ht="12.75">
      <c r="A74" t="s">
        <v>36</v>
      </c>
      <c r="B74" s="16">
        <v>20</v>
      </c>
      <c r="C74" s="12">
        <v>10</v>
      </c>
      <c r="D74" s="10">
        <v>2</v>
      </c>
      <c r="E74" s="13">
        <v>7</v>
      </c>
      <c r="G74" t="s">
        <v>36</v>
      </c>
      <c r="H74" s="12">
        <v>12</v>
      </c>
      <c r="I74" s="17">
        <v>24</v>
      </c>
      <c r="J74" s="15">
        <v>18</v>
      </c>
      <c r="K74" s="11">
        <v>5</v>
      </c>
      <c r="M74" s="48">
        <v>7</v>
      </c>
      <c r="N74" s="26">
        <v>21</v>
      </c>
      <c r="O74" s="22">
        <v>4</v>
      </c>
      <c r="P74" s="25">
        <v>13</v>
      </c>
      <c r="Q74" s="35">
        <v>4</v>
      </c>
      <c r="R74" s="38">
        <v>1</v>
      </c>
    </row>
    <row r="75" spans="1:18" ht="12.75">
      <c r="A75" s="1" t="s">
        <v>21</v>
      </c>
      <c r="G75" s="1" t="s">
        <v>30</v>
      </c>
      <c r="M75" s="48">
        <v>8</v>
      </c>
      <c r="N75" s="32">
        <v>24</v>
      </c>
      <c r="O75" s="26">
        <v>21</v>
      </c>
      <c r="P75" s="20">
        <v>16</v>
      </c>
      <c r="Q75" s="38">
        <v>2</v>
      </c>
      <c r="R75" s="37">
        <v>19</v>
      </c>
    </row>
    <row r="76" spans="1:18" ht="12.75">
      <c r="A76" t="s">
        <v>31</v>
      </c>
      <c r="B76" s="10">
        <v>2</v>
      </c>
      <c r="C76" s="14">
        <v>14</v>
      </c>
      <c r="D76" s="11">
        <v>6</v>
      </c>
      <c r="E76" s="12">
        <v>11</v>
      </c>
      <c r="G76" t="s">
        <v>31</v>
      </c>
      <c r="H76" s="13">
        <v>7</v>
      </c>
      <c r="I76" s="17">
        <v>22</v>
      </c>
      <c r="J76" s="16">
        <v>21</v>
      </c>
      <c r="K76" s="10">
        <v>2</v>
      </c>
      <c r="M76" s="48">
        <v>9</v>
      </c>
      <c r="N76" s="22">
        <v>5</v>
      </c>
      <c r="O76" s="32">
        <v>22</v>
      </c>
      <c r="P76" s="22">
        <v>6</v>
      </c>
      <c r="Q76" s="37">
        <v>20</v>
      </c>
      <c r="R76" s="33">
        <v>10</v>
      </c>
    </row>
    <row r="77" spans="1:18" ht="12.75">
      <c r="A77" t="s">
        <v>32</v>
      </c>
      <c r="B77" s="13">
        <v>8</v>
      </c>
      <c r="C77" s="15">
        <v>18</v>
      </c>
      <c r="D77" s="11">
        <v>4</v>
      </c>
      <c r="E77" s="16">
        <v>21</v>
      </c>
      <c r="G77" t="s">
        <v>32</v>
      </c>
      <c r="H77" s="11">
        <v>6</v>
      </c>
      <c r="I77" s="12">
        <v>11</v>
      </c>
      <c r="J77" s="10">
        <v>1</v>
      </c>
      <c r="K77" s="16">
        <v>19</v>
      </c>
      <c r="M77" s="48">
        <v>10</v>
      </c>
      <c r="N77" s="25">
        <v>13</v>
      </c>
      <c r="O77" s="23">
        <v>9</v>
      </c>
      <c r="P77" s="23">
        <v>9</v>
      </c>
      <c r="Q77" s="36">
        <v>23</v>
      </c>
      <c r="R77" s="39">
        <v>17</v>
      </c>
    </row>
    <row r="78" spans="1:18" ht="12.75">
      <c r="A78" t="s">
        <v>33</v>
      </c>
      <c r="B78" s="17">
        <v>22</v>
      </c>
      <c r="C78" s="13">
        <v>9</v>
      </c>
      <c r="D78" s="15">
        <v>16</v>
      </c>
      <c r="E78" s="12">
        <v>10</v>
      </c>
      <c r="G78" t="s">
        <v>33</v>
      </c>
      <c r="H78" s="12">
        <v>10</v>
      </c>
      <c r="I78" s="15">
        <v>17</v>
      </c>
      <c r="J78" s="14">
        <v>15</v>
      </c>
      <c r="K78" s="13">
        <v>8</v>
      </c>
      <c r="M78" s="48">
        <v>11</v>
      </c>
      <c r="N78" s="24">
        <v>12</v>
      </c>
      <c r="O78" s="20">
        <v>16</v>
      </c>
      <c r="P78" s="24">
        <v>12</v>
      </c>
      <c r="Q78" s="39">
        <v>16</v>
      </c>
      <c r="R78" s="40">
        <v>15</v>
      </c>
    </row>
    <row r="79" spans="1:18" ht="12.75">
      <c r="A79" t="s">
        <v>34</v>
      </c>
      <c r="B79" s="14">
        <v>13</v>
      </c>
      <c r="C79" s="10">
        <v>3</v>
      </c>
      <c r="D79" s="16">
        <v>19</v>
      </c>
      <c r="E79" s="17">
        <v>23</v>
      </c>
      <c r="G79" t="s">
        <v>34</v>
      </c>
      <c r="H79" s="16">
        <v>20</v>
      </c>
      <c r="I79" s="14">
        <v>13</v>
      </c>
      <c r="J79" s="11">
        <v>5</v>
      </c>
      <c r="K79" s="17">
        <v>24</v>
      </c>
      <c r="M79" s="48">
        <v>12</v>
      </c>
      <c r="N79" s="20">
        <v>18</v>
      </c>
      <c r="O79" s="24">
        <v>10</v>
      </c>
      <c r="P79" s="32">
        <v>24</v>
      </c>
      <c r="Q79" s="35">
        <v>6</v>
      </c>
      <c r="R79" s="34">
        <v>8</v>
      </c>
    </row>
    <row r="80" spans="1:18" ht="12.75">
      <c r="A80" t="s">
        <v>35</v>
      </c>
      <c r="B80" s="13">
        <v>7</v>
      </c>
      <c r="C80" s="11">
        <v>5</v>
      </c>
      <c r="D80" s="15">
        <v>17</v>
      </c>
      <c r="E80" s="17">
        <v>24</v>
      </c>
      <c r="G80" t="s">
        <v>35</v>
      </c>
      <c r="H80" s="13">
        <v>9</v>
      </c>
      <c r="I80" s="15">
        <v>18</v>
      </c>
      <c r="J80" s="17">
        <v>23</v>
      </c>
      <c r="K80" s="10">
        <v>3</v>
      </c>
      <c r="M80" s="48">
        <v>13</v>
      </c>
      <c r="N80" s="26">
        <v>19</v>
      </c>
      <c r="O80" s="25">
        <v>13</v>
      </c>
      <c r="P80" s="23">
        <v>7</v>
      </c>
      <c r="Q80" s="40">
        <v>15</v>
      </c>
      <c r="R80" s="37">
        <v>20</v>
      </c>
    </row>
    <row r="81" spans="1:18" ht="12.75">
      <c r="A81" t="s">
        <v>36</v>
      </c>
      <c r="B81" s="12">
        <v>12</v>
      </c>
      <c r="C81" s="16">
        <v>20</v>
      </c>
      <c r="D81" s="14">
        <v>15</v>
      </c>
      <c r="E81" s="10">
        <v>1</v>
      </c>
      <c r="G81" t="s">
        <v>36</v>
      </c>
      <c r="H81" s="15">
        <v>16</v>
      </c>
      <c r="I81" s="11">
        <v>4</v>
      </c>
      <c r="J81" s="14">
        <v>14</v>
      </c>
      <c r="K81" s="12">
        <v>12</v>
      </c>
      <c r="M81" s="48">
        <v>14</v>
      </c>
      <c r="N81" s="24">
        <v>11</v>
      </c>
      <c r="O81" s="21">
        <v>3</v>
      </c>
      <c r="P81" s="32">
        <v>23</v>
      </c>
      <c r="Q81" s="39">
        <v>17</v>
      </c>
      <c r="R81" s="40">
        <v>13</v>
      </c>
    </row>
    <row r="82" spans="1:18" ht="12.75">
      <c r="A82" s="1" t="s">
        <v>27</v>
      </c>
      <c r="G82" s="1"/>
      <c r="M82" s="48">
        <v>15</v>
      </c>
      <c r="N82" s="20">
        <v>17</v>
      </c>
      <c r="O82" s="26">
        <v>19</v>
      </c>
      <c r="P82" s="21">
        <v>1</v>
      </c>
      <c r="Q82" s="38">
        <v>3</v>
      </c>
      <c r="R82" s="35">
        <v>5</v>
      </c>
    </row>
    <row r="83" spans="1:18" ht="12.75">
      <c r="A83" t="s">
        <v>31</v>
      </c>
      <c r="B83" s="17">
        <v>22</v>
      </c>
      <c r="C83" s="15">
        <v>17</v>
      </c>
      <c r="D83" s="14">
        <v>14</v>
      </c>
      <c r="E83" s="16">
        <v>21</v>
      </c>
      <c r="M83" s="48">
        <v>16</v>
      </c>
      <c r="N83" s="21">
        <v>1</v>
      </c>
      <c r="O83" s="32">
        <v>23</v>
      </c>
      <c r="P83" s="22">
        <v>4</v>
      </c>
      <c r="Q83" s="34">
        <v>9</v>
      </c>
      <c r="R83" s="36">
        <v>24</v>
      </c>
    </row>
    <row r="84" spans="1:18" ht="12.75">
      <c r="A84" t="s">
        <v>32</v>
      </c>
      <c r="B84" s="13">
        <v>8</v>
      </c>
      <c r="C84" s="10">
        <v>2</v>
      </c>
      <c r="D84" s="14">
        <v>13</v>
      </c>
      <c r="E84" s="15">
        <v>16</v>
      </c>
      <c r="M84" s="48">
        <v>17</v>
      </c>
      <c r="N84" s="25">
        <v>14</v>
      </c>
      <c r="O84" s="23">
        <v>7</v>
      </c>
      <c r="P84" s="24">
        <v>11</v>
      </c>
      <c r="Q84" s="33">
        <v>11</v>
      </c>
      <c r="R84" s="34">
        <v>9</v>
      </c>
    </row>
    <row r="85" spans="1:18" ht="12.75">
      <c r="A85" t="s">
        <v>33</v>
      </c>
      <c r="B85" s="11">
        <v>6</v>
      </c>
      <c r="C85" s="13">
        <v>9</v>
      </c>
      <c r="D85" s="12">
        <v>12</v>
      </c>
      <c r="E85" s="17">
        <v>24</v>
      </c>
      <c r="M85" s="48">
        <v>18</v>
      </c>
      <c r="N85" s="23">
        <v>9</v>
      </c>
      <c r="O85" s="22">
        <v>5</v>
      </c>
      <c r="P85" s="26">
        <v>20</v>
      </c>
      <c r="Q85" s="37">
        <v>21</v>
      </c>
      <c r="R85" s="39">
        <v>18</v>
      </c>
    </row>
    <row r="86" spans="1:18" ht="12.75">
      <c r="A86" t="s">
        <v>34</v>
      </c>
      <c r="B86" s="13">
        <v>7</v>
      </c>
      <c r="C86" s="17">
        <v>23</v>
      </c>
      <c r="D86" s="10">
        <v>1</v>
      </c>
      <c r="E86" s="11">
        <v>4</v>
      </c>
      <c r="M86" s="48">
        <v>19</v>
      </c>
      <c r="N86" s="32">
        <v>23</v>
      </c>
      <c r="O86" s="20">
        <v>17</v>
      </c>
      <c r="P86" s="22">
        <v>5</v>
      </c>
      <c r="Q86" s="34">
        <v>7</v>
      </c>
      <c r="R86" s="36">
        <v>23</v>
      </c>
    </row>
    <row r="87" spans="1:18" ht="12.75">
      <c r="A87" t="s">
        <v>35</v>
      </c>
      <c r="B87" s="12">
        <v>11</v>
      </c>
      <c r="C87" s="16">
        <v>20</v>
      </c>
      <c r="D87" s="11">
        <v>5</v>
      </c>
      <c r="E87" s="10">
        <v>3</v>
      </c>
      <c r="M87" s="48">
        <v>20</v>
      </c>
      <c r="N87" s="22">
        <v>4</v>
      </c>
      <c r="O87" s="32">
        <v>24</v>
      </c>
      <c r="P87" s="21">
        <v>3</v>
      </c>
      <c r="Q87" s="40">
        <v>13</v>
      </c>
      <c r="R87" s="38">
        <v>3</v>
      </c>
    </row>
    <row r="88" spans="1:20" ht="12.75">
      <c r="A88" t="s">
        <v>36</v>
      </c>
      <c r="B88" s="16">
        <v>19</v>
      </c>
      <c r="C88" s="12">
        <v>10</v>
      </c>
      <c r="D88" s="15">
        <v>18</v>
      </c>
      <c r="E88" s="14">
        <v>15</v>
      </c>
      <c r="M88" s="48">
        <v>21</v>
      </c>
      <c r="N88" s="26">
        <v>20</v>
      </c>
      <c r="O88" s="24">
        <v>12</v>
      </c>
      <c r="P88" s="26">
        <v>19</v>
      </c>
      <c r="Q88" s="33">
        <v>12</v>
      </c>
      <c r="R88" s="39">
        <v>16</v>
      </c>
      <c r="T88" s="141"/>
    </row>
    <row r="89" spans="2:18" ht="12.75">
      <c r="B89"/>
      <c r="C89"/>
      <c r="D89"/>
      <c r="E89"/>
      <c r="M89" s="48">
        <v>22</v>
      </c>
      <c r="N89" s="24">
        <v>10</v>
      </c>
      <c r="O89" s="26">
        <v>20</v>
      </c>
      <c r="P89" s="24">
        <v>10</v>
      </c>
      <c r="Q89" s="36">
        <v>24</v>
      </c>
      <c r="R89" s="35">
        <v>4</v>
      </c>
    </row>
    <row r="90" spans="2:18" ht="12.75">
      <c r="B90"/>
      <c r="C90"/>
      <c r="D90"/>
      <c r="E90"/>
      <c r="M90" s="48">
        <v>23</v>
      </c>
      <c r="N90" s="21">
        <v>2</v>
      </c>
      <c r="O90" s="25">
        <v>15</v>
      </c>
      <c r="P90" s="20">
        <v>18</v>
      </c>
      <c r="Q90" s="39">
        <v>18</v>
      </c>
      <c r="R90" s="40">
        <v>14</v>
      </c>
    </row>
    <row r="91" spans="1:18" ht="12.75">
      <c r="A91" s="77"/>
      <c r="B91" s="77"/>
      <c r="C91" s="77"/>
      <c r="D91" s="77"/>
      <c r="E91" s="77"/>
      <c r="G91" s="77"/>
      <c r="M91" s="48">
        <v>24</v>
      </c>
      <c r="N91" s="23">
        <v>7</v>
      </c>
      <c r="O91" s="21">
        <v>1</v>
      </c>
      <c r="P91" s="25">
        <v>15</v>
      </c>
      <c r="Q91" s="35">
        <v>5</v>
      </c>
      <c r="R91" s="33">
        <v>12</v>
      </c>
    </row>
    <row r="92" spans="1:7" ht="12.75">
      <c r="A92" s="77"/>
      <c r="G92" s="77"/>
    </row>
    <row r="93" spans="1:18" ht="12.75">
      <c r="A93" s="1" t="s">
        <v>85</v>
      </c>
      <c r="C93"/>
      <c r="D93"/>
      <c r="E93"/>
      <c r="G93" s="1"/>
      <c r="M93" s="1" t="s">
        <v>40</v>
      </c>
      <c r="N93" s="7" t="s">
        <v>37</v>
      </c>
      <c r="O93" s="7" t="s">
        <v>38</v>
      </c>
      <c r="P93" s="7" t="s">
        <v>39</v>
      </c>
      <c r="Q93" s="7" t="s">
        <v>69</v>
      </c>
      <c r="R93" s="7" t="s">
        <v>70</v>
      </c>
    </row>
    <row r="94" spans="1:18" ht="12.75">
      <c r="A94" s="1" t="s">
        <v>20</v>
      </c>
      <c r="G94" s="1" t="s">
        <v>28</v>
      </c>
      <c r="M94" s="48">
        <v>1</v>
      </c>
      <c r="N94" s="34">
        <v>5</v>
      </c>
      <c r="O94" s="40">
        <v>12</v>
      </c>
      <c r="P94" s="35">
        <v>3</v>
      </c>
      <c r="Q94" s="36">
        <v>20</v>
      </c>
      <c r="R94" s="37">
        <v>17</v>
      </c>
    </row>
    <row r="95" spans="1:18" ht="12.75">
      <c r="A95" t="s">
        <v>31</v>
      </c>
      <c r="B95" s="35">
        <v>5</v>
      </c>
      <c r="C95" s="170">
        <v>25</v>
      </c>
      <c r="D95" s="34">
        <v>9</v>
      </c>
      <c r="E95" s="37">
        <v>19</v>
      </c>
      <c r="G95" t="s">
        <v>31</v>
      </c>
      <c r="H95" s="37">
        <v>20</v>
      </c>
      <c r="I95" s="36">
        <v>22</v>
      </c>
      <c r="J95" s="38">
        <v>2</v>
      </c>
      <c r="K95" s="33">
        <v>10</v>
      </c>
      <c r="L95" s="35"/>
      <c r="M95" s="48">
        <v>2</v>
      </c>
      <c r="N95" s="170">
        <v>25</v>
      </c>
      <c r="O95" s="38">
        <v>1</v>
      </c>
      <c r="P95" s="36">
        <v>21</v>
      </c>
      <c r="Q95" s="36">
        <v>22</v>
      </c>
      <c r="R95" s="39">
        <v>15</v>
      </c>
    </row>
    <row r="96" spans="1:18" ht="12.75">
      <c r="A96" t="s">
        <v>32</v>
      </c>
      <c r="B96" s="33">
        <v>10</v>
      </c>
      <c r="C96" s="35">
        <v>6</v>
      </c>
      <c r="D96" s="39">
        <v>16</v>
      </c>
      <c r="E96" s="37">
        <v>21</v>
      </c>
      <c r="G96" t="s">
        <v>32</v>
      </c>
      <c r="H96" s="40">
        <v>14</v>
      </c>
      <c r="I96" s="33">
        <v>11</v>
      </c>
      <c r="J96" s="170">
        <v>25</v>
      </c>
      <c r="K96" s="171">
        <v>28</v>
      </c>
      <c r="L96" s="38"/>
      <c r="M96" s="48">
        <v>3</v>
      </c>
      <c r="N96" s="33">
        <v>9</v>
      </c>
      <c r="O96" s="36">
        <v>22</v>
      </c>
      <c r="P96" s="170">
        <v>23</v>
      </c>
      <c r="Q96" s="35">
        <v>2</v>
      </c>
      <c r="R96" s="36">
        <v>20</v>
      </c>
    </row>
    <row r="97" spans="1:18" ht="12.75">
      <c r="A97" t="s">
        <v>33</v>
      </c>
      <c r="B97" s="40">
        <v>15</v>
      </c>
      <c r="C97" s="36">
        <v>23</v>
      </c>
      <c r="D97" s="38">
        <v>1</v>
      </c>
      <c r="E97" s="33">
        <v>11</v>
      </c>
      <c r="G97" t="s">
        <v>33</v>
      </c>
      <c r="H97" s="33">
        <v>12</v>
      </c>
      <c r="I97" s="170">
        <v>27</v>
      </c>
      <c r="J97" s="35">
        <v>6</v>
      </c>
      <c r="K97" s="38">
        <v>3</v>
      </c>
      <c r="L97" s="170"/>
      <c r="M97" s="48">
        <v>4</v>
      </c>
      <c r="N97" s="37">
        <v>19</v>
      </c>
      <c r="O97" s="34">
        <v>5</v>
      </c>
      <c r="P97" s="35">
        <v>4</v>
      </c>
      <c r="Q97" s="33">
        <v>10</v>
      </c>
      <c r="R97" s="33">
        <v>10</v>
      </c>
    </row>
    <row r="98" spans="1:18" ht="12.75">
      <c r="A98" t="s">
        <v>34</v>
      </c>
      <c r="B98" s="35">
        <v>4</v>
      </c>
      <c r="C98" s="170">
        <v>26</v>
      </c>
      <c r="D98" s="37">
        <v>20</v>
      </c>
      <c r="E98" s="40">
        <v>14</v>
      </c>
      <c r="G98" t="s">
        <v>34</v>
      </c>
      <c r="H98" s="39">
        <v>18</v>
      </c>
      <c r="I98" s="40">
        <v>15</v>
      </c>
      <c r="J98" s="34">
        <v>9</v>
      </c>
      <c r="K98" s="37">
        <v>21</v>
      </c>
      <c r="L98" s="36"/>
      <c r="M98" s="48">
        <v>5</v>
      </c>
      <c r="N98" s="33">
        <v>10</v>
      </c>
      <c r="O98" s="171">
        <v>26</v>
      </c>
      <c r="P98" s="37">
        <v>17</v>
      </c>
      <c r="Q98" s="39">
        <v>14</v>
      </c>
      <c r="R98" s="37">
        <v>19</v>
      </c>
    </row>
    <row r="99" spans="1:18" ht="12.75">
      <c r="A99" t="s">
        <v>35</v>
      </c>
      <c r="B99" s="34">
        <v>8</v>
      </c>
      <c r="C99" s="36">
        <v>22</v>
      </c>
      <c r="D99" s="38">
        <v>3</v>
      </c>
      <c r="E99" s="39">
        <v>17</v>
      </c>
      <c r="G99" t="s">
        <v>35</v>
      </c>
      <c r="H99" s="35">
        <v>5</v>
      </c>
      <c r="I99" s="40">
        <v>13</v>
      </c>
      <c r="J99" s="34">
        <v>8</v>
      </c>
      <c r="K99" s="36">
        <v>23</v>
      </c>
      <c r="L99" s="39"/>
      <c r="M99" s="48">
        <v>6</v>
      </c>
      <c r="N99" s="34">
        <v>6</v>
      </c>
      <c r="O99" s="33">
        <v>8</v>
      </c>
      <c r="P99" s="39">
        <v>14</v>
      </c>
      <c r="Q99" s="40">
        <v>11</v>
      </c>
      <c r="R99" s="170">
        <v>24</v>
      </c>
    </row>
    <row r="100" spans="1:18" ht="12.75">
      <c r="A100" t="s">
        <v>36</v>
      </c>
      <c r="B100" s="34">
        <v>7</v>
      </c>
      <c r="C100" s="40">
        <v>13</v>
      </c>
      <c r="D100" s="33">
        <v>12</v>
      </c>
      <c r="E100" s="39">
        <v>18</v>
      </c>
      <c r="G100" t="s">
        <v>36</v>
      </c>
      <c r="H100" s="36">
        <v>24</v>
      </c>
      <c r="I100" s="39">
        <v>17</v>
      </c>
      <c r="J100" s="38">
        <v>1</v>
      </c>
      <c r="K100" s="35">
        <v>4</v>
      </c>
      <c r="L100" s="40"/>
      <c r="M100" s="48">
        <v>7</v>
      </c>
      <c r="N100" s="39">
        <v>16</v>
      </c>
      <c r="O100" s="37">
        <v>18</v>
      </c>
      <c r="P100" s="40">
        <v>12</v>
      </c>
      <c r="Q100" s="170">
        <v>25</v>
      </c>
      <c r="R100" s="34">
        <v>6</v>
      </c>
    </row>
    <row r="101" spans="1:18" ht="12.75">
      <c r="A101" t="s">
        <v>86</v>
      </c>
      <c r="B101" s="170">
        <v>27</v>
      </c>
      <c r="C101" s="36">
        <v>24</v>
      </c>
      <c r="D101" s="38">
        <v>2</v>
      </c>
      <c r="E101" s="171">
        <v>28</v>
      </c>
      <c r="G101" t="s">
        <v>86</v>
      </c>
      <c r="H101" s="39">
        <v>16</v>
      </c>
      <c r="I101" s="34">
        <v>7</v>
      </c>
      <c r="J101" s="170">
        <v>26</v>
      </c>
      <c r="K101" s="37">
        <v>19</v>
      </c>
      <c r="L101" s="33"/>
      <c r="M101" s="48">
        <v>8</v>
      </c>
      <c r="N101" s="36">
        <v>21</v>
      </c>
      <c r="O101" s="170">
        <v>24</v>
      </c>
      <c r="P101" s="35">
        <v>2</v>
      </c>
      <c r="Q101" s="171">
        <v>28</v>
      </c>
      <c r="R101" s="40">
        <v>13</v>
      </c>
    </row>
    <row r="102" spans="1:18" ht="12.75">
      <c r="A102" s="1" t="s">
        <v>21</v>
      </c>
      <c r="G102" s="1" t="s">
        <v>30</v>
      </c>
      <c r="M102" s="48">
        <v>9</v>
      </c>
      <c r="N102" s="39">
        <v>15</v>
      </c>
      <c r="O102" s="34">
        <v>7</v>
      </c>
      <c r="P102" s="40">
        <v>13</v>
      </c>
      <c r="Q102" s="40">
        <v>12</v>
      </c>
      <c r="R102" s="40">
        <v>11</v>
      </c>
    </row>
    <row r="103" spans="1:18" ht="12.75">
      <c r="A103" t="s">
        <v>31</v>
      </c>
      <c r="B103" s="33">
        <v>12</v>
      </c>
      <c r="C103" s="38">
        <v>1</v>
      </c>
      <c r="D103" s="36">
        <v>22</v>
      </c>
      <c r="E103" s="35">
        <v>5</v>
      </c>
      <c r="G103" t="s">
        <v>31</v>
      </c>
      <c r="H103" s="39">
        <v>17</v>
      </c>
      <c r="I103" s="40">
        <v>15</v>
      </c>
      <c r="J103" s="37">
        <v>20</v>
      </c>
      <c r="K103" s="33">
        <v>10</v>
      </c>
      <c r="L103" s="34"/>
      <c r="M103" s="48">
        <v>10</v>
      </c>
      <c r="N103" s="170">
        <v>23</v>
      </c>
      <c r="O103" s="36">
        <v>21</v>
      </c>
      <c r="P103" s="39">
        <v>16</v>
      </c>
      <c r="Q103" s="171">
        <v>27</v>
      </c>
      <c r="R103" s="36">
        <v>22</v>
      </c>
    </row>
    <row r="104" spans="1:18" ht="12.75">
      <c r="A104" t="s">
        <v>32</v>
      </c>
      <c r="B104" s="170">
        <v>26</v>
      </c>
      <c r="C104" s="34">
        <v>8</v>
      </c>
      <c r="D104" s="39">
        <v>18</v>
      </c>
      <c r="E104" s="36">
        <v>24</v>
      </c>
      <c r="G104" t="s">
        <v>32</v>
      </c>
      <c r="H104" s="37">
        <v>19</v>
      </c>
      <c r="I104" s="36">
        <v>24</v>
      </c>
      <c r="J104" s="35">
        <v>6</v>
      </c>
      <c r="K104" s="40">
        <v>13</v>
      </c>
      <c r="L104" s="33"/>
      <c r="M104" s="48">
        <v>11</v>
      </c>
      <c r="N104" s="38">
        <v>1</v>
      </c>
      <c r="O104" s="170">
        <v>25</v>
      </c>
      <c r="P104" s="170">
        <v>25</v>
      </c>
      <c r="Q104" s="34">
        <v>6</v>
      </c>
      <c r="R104" s="171">
        <v>26</v>
      </c>
    </row>
    <row r="105" spans="1:18" ht="12.75">
      <c r="A105" t="s">
        <v>33</v>
      </c>
      <c r="B105" s="34">
        <v>7</v>
      </c>
      <c r="C105" s="37">
        <v>21</v>
      </c>
      <c r="D105" s="170">
        <v>25</v>
      </c>
      <c r="E105" s="39">
        <v>17</v>
      </c>
      <c r="G105" t="s">
        <v>33</v>
      </c>
      <c r="H105" s="33">
        <v>11</v>
      </c>
      <c r="I105" s="36">
        <v>22</v>
      </c>
      <c r="J105" s="170">
        <v>26</v>
      </c>
      <c r="K105" s="37">
        <v>21</v>
      </c>
      <c r="L105" s="33"/>
      <c r="M105" s="48">
        <v>12</v>
      </c>
      <c r="N105" s="40">
        <v>11</v>
      </c>
      <c r="O105" s="37">
        <v>17</v>
      </c>
      <c r="P105" s="36">
        <v>22</v>
      </c>
      <c r="Q105" s="35">
        <v>3</v>
      </c>
      <c r="R105" s="36">
        <v>21</v>
      </c>
    </row>
    <row r="106" spans="1:18" ht="12.75">
      <c r="A106" t="s">
        <v>34</v>
      </c>
      <c r="B106" s="38">
        <v>2</v>
      </c>
      <c r="C106" s="40">
        <v>13</v>
      </c>
      <c r="D106" s="34">
        <v>9</v>
      </c>
      <c r="E106" s="33">
        <v>11</v>
      </c>
      <c r="G106" t="s">
        <v>34</v>
      </c>
      <c r="H106" s="39">
        <v>16</v>
      </c>
      <c r="I106" s="38">
        <v>1</v>
      </c>
      <c r="J106" s="171">
        <v>28</v>
      </c>
      <c r="K106" s="34">
        <v>8</v>
      </c>
      <c r="L106" s="33"/>
      <c r="M106" s="48">
        <v>13</v>
      </c>
      <c r="N106" s="35">
        <v>4</v>
      </c>
      <c r="O106" s="35">
        <v>2</v>
      </c>
      <c r="P106" s="171">
        <v>27</v>
      </c>
      <c r="Q106" s="37">
        <v>18</v>
      </c>
      <c r="R106" s="39">
        <v>16</v>
      </c>
    </row>
    <row r="107" spans="1:18" ht="12.75">
      <c r="A107" t="s">
        <v>35</v>
      </c>
      <c r="B107" s="39">
        <v>16</v>
      </c>
      <c r="C107" s="40">
        <v>15</v>
      </c>
      <c r="D107" s="35">
        <v>4</v>
      </c>
      <c r="E107" s="170">
        <v>27</v>
      </c>
      <c r="G107" t="s">
        <v>35</v>
      </c>
      <c r="H107" s="40">
        <v>14</v>
      </c>
      <c r="I107" s="34">
        <v>7</v>
      </c>
      <c r="J107" s="38">
        <v>3</v>
      </c>
      <c r="K107" s="170">
        <v>27</v>
      </c>
      <c r="L107" s="40"/>
      <c r="M107" s="48">
        <v>14</v>
      </c>
      <c r="N107" s="171">
        <v>26</v>
      </c>
      <c r="O107" s="40">
        <v>13</v>
      </c>
      <c r="P107" s="33">
        <v>9</v>
      </c>
      <c r="Q107" s="39">
        <v>15</v>
      </c>
      <c r="R107" s="38">
        <v>1</v>
      </c>
    </row>
    <row r="108" spans="1:18" ht="12.75">
      <c r="A108" t="s">
        <v>36</v>
      </c>
      <c r="B108" s="37">
        <v>19</v>
      </c>
      <c r="C108" s="33">
        <v>10</v>
      </c>
      <c r="D108" s="38">
        <v>3</v>
      </c>
      <c r="E108" s="171">
        <v>28</v>
      </c>
      <c r="G108" t="s">
        <v>36</v>
      </c>
      <c r="H108" s="35">
        <v>5</v>
      </c>
      <c r="I108" s="38">
        <v>2</v>
      </c>
      <c r="J108" s="36">
        <v>23</v>
      </c>
      <c r="K108" s="39">
        <v>18</v>
      </c>
      <c r="L108" s="40"/>
      <c r="M108" s="48">
        <v>15</v>
      </c>
      <c r="N108" s="36">
        <v>20</v>
      </c>
      <c r="O108" s="33">
        <v>9</v>
      </c>
      <c r="P108" s="38">
        <v>1</v>
      </c>
      <c r="Q108" s="33">
        <v>9</v>
      </c>
      <c r="R108" s="171">
        <v>28</v>
      </c>
    </row>
    <row r="109" spans="1:18" ht="12.75">
      <c r="A109" t="s">
        <v>86</v>
      </c>
      <c r="B109" s="40">
        <v>14</v>
      </c>
      <c r="C109" s="35">
        <v>6</v>
      </c>
      <c r="D109" s="36">
        <v>23</v>
      </c>
      <c r="E109" s="37">
        <v>20</v>
      </c>
      <c r="G109" t="s">
        <v>86</v>
      </c>
      <c r="H109" s="170">
        <v>25</v>
      </c>
      <c r="I109" s="33">
        <v>12</v>
      </c>
      <c r="J109" s="35">
        <v>4</v>
      </c>
      <c r="K109" s="34">
        <v>9</v>
      </c>
      <c r="L109" s="38"/>
      <c r="M109" s="48">
        <v>16</v>
      </c>
      <c r="N109" s="39">
        <v>14</v>
      </c>
      <c r="O109" s="40">
        <v>11</v>
      </c>
      <c r="P109" s="33">
        <v>10</v>
      </c>
      <c r="Q109" s="36">
        <v>21</v>
      </c>
      <c r="R109" s="33">
        <v>8</v>
      </c>
    </row>
    <row r="110" spans="1:18" ht="12.75">
      <c r="A110" s="1" t="s">
        <v>27</v>
      </c>
      <c r="G110" s="1"/>
      <c r="M110" s="48">
        <v>17</v>
      </c>
      <c r="N110" s="33">
        <v>8</v>
      </c>
      <c r="O110" s="39">
        <v>16</v>
      </c>
      <c r="P110" s="170">
        <v>24</v>
      </c>
      <c r="Q110" s="34">
        <v>5</v>
      </c>
      <c r="R110" s="39">
        <v>14</v>
      </c>
    </row>
    <row r="111" spans="1:18" ht="12.75">
      <c r="A111" t="s">
        <v>31</v>
      </c>
      <c r="B111" s="38">
        <v>3</v>
      </c>
      <c r="C111" s="37">
        <v>21</v>
      </c>
      <c r="D111" s="36">
        <v>23</v>
      </c>
      <c r="E111" s="35">
        <v>4</v>
      </c>
      <c r="M111" s="48">
        <v>18</v>
      </c>
      <c r="N111" s="36">
        <v>22</v>
      </c>
      <c r="O111" s="39">
        <v>15</v>
      </c>
      <c r="P111" s="34">
        <v>5</v>
      </c>
      <c r="Q111" s="40">
        <v>13</v>
      </c>
      <c r="R111" s="34">
        <v>7</v>
      </c>
    </row>
    <row r="112" spans="1:18" ht="12.75">
      <c r="A112" t="s">
        <v>32</v>
      </c>
      <c r="B112" s="39">
        <v>17</v>
      </c>
      <c r="C112" s="40">
        <v>14</v>
      </c>
      <c r="D112" s="33">
        <v>12</v>
      </c>
      <c r="E112" s="38">
        <v>2</v>
      </c>
      <c r="M112" s="48">
        <v>19</v>
      </c>
      <c r="N112" s="35">
        <v>3</v>
      </c>
      <c r="O112" s="35">
        <v>4</v>
      </c>
      <c r="P112" s="36">
        <v>20</v>
      </c>
      <c r="Q112" s="33">
        <v>8</v>
      </c>
      <c r="R112" s="35">
        <v>3</v>
      </c>
    </row>
    <row r="113" spans="1:18" ht="12.75">
      <c r="A113" t="s">
        <v>33</v>
      </c>
      <c r="B113" s="40">
        <v>13</v>
      </c>
      <c r="C113" s="39">
        <v>16</v>
      </c>
      <c r="D113" s="170">
        <v>25</v>
      </c>
      <c r="E113" s="36">
        <v>22</v>
      </c>
      <c r="M113" s="48">
        <v>20</v>
      </c>
      <c r="N113" s="37">
        <v>17</v>
      </c>
      <c r="O113" s="171">
        <v>27</v>
      </c>
      <c r="P113" s="34">
        <v>7</v>
      </c>
      <c r="Q113" s="170">
        <v>23</v>
      </c>
      <c r="R113" s="171">
        <v>27</v>
      </c>
    </row>
    <row r="114" spans="1:18" ht="12.75">
      <c r="A114" t="s">
        <v>34</v>
      </c>
      <c r="B114" s="34">
        <v>27</v>
      </c>
      <c r="C114" s="34">
        <v>9</v>
      </c>
      <c r="D114" s="38">
        <v>1</v>
      </c>
      <c r="E114" s="33">
        <v>10</v>
      </c>
      <c r="M114" s="48">
        <v>21</v>
      </c>
      <c r="N114" s="34">
        <v>7</v>
      </c>
      <c r="O114" s="37">
        <v>19</v>
      </c>
      <c r="P114" s="171">
        <v>26</v>
      </c>
      <c r="Q114" s="170">
        <v>24</v>
      </c>
      <c r="R114" s="34">
        <v>5</v>
      </c>
    </row>
    <row r="115" spans="1:18" ht="12.75">
      <c r="A115" t="s">
        <v>35</v>
      </c>
      <c r="B115" s="36">
        <v>24</v>
      </c>
      <c r="C115" s="35">
        <v>5</v>
      </c>
      <c r="D115" s="37">
        <v>20</v>
      </c>
      <c r="E115" s="34">
        <v>7</v>
      </c>
      <c r="M115" s="48">
        <v>22</v>
      </c>
      <c r="N115" s="40">
        <v>13</v>
      </c>
      <c r="O115" s="33">
        <v>10</v>
      </c>
      <c r="P115" s="34">
        <v>6</v>
      </c>
      <c r="Q115" s="37">
        <v>17</v>
      </c>
      <c r="R115" s="35">
        <v>2</v>
      </c>
    </row>
    <row r="116" spans="1:18" ht="12.75">
      <c r="A116" t="s">
        <v>36</v>
      </c>
      <c r="B116" s="170">
        <v>26</v>
      </c>
      <c r="C116" s="35">
        <v>6</v>
      </c>
      <c r="D116" s="171">
        <v>28</v>
      </c>
      <c r="E116" s="40">
        <v>15</v>
      </c>
      <c r="M116" s="48">
        <v>23</v>
      </c>
      <c r="N116" s="40">
        <v>12</v>
      </c>
      <c r="O116" s="35">
        <v>3</v>
      </c>
      <c r="P116" s="171">
        <v>28</v>
      </c>
      <c r="Q116" s="38">
        <v>1</v>
      </c>
      <c r="R116" s="170">
        <v>23</v>
      </c>
    </row>
    <row r="117" spans="1:18" ht="12.75">
      <c r="A117" t="s">
        <v>86</v>
      </c>
      <c r="B117" s="39">
        <v>18</v>
      </c>
      <c r="C117" s="37">
        <v>19</v>
      </c>
      <c r="D117" s="33">
        <v>11</v>
      </c>
      <c r="E117" s="34">
        <v>8</v>
      </c>
      <c r="M117" s="48">
        <v>24</v>
      </c>
      <c r="N117" s="37">
        <v>18</v>
      </c>
      <c r="O117" s="171">
        <v>28</v>
      </c>
      <c r="P117" s="39">
        <v>15</v>
      </c>
      <c r="Q117" s="35">
        <v>4</v>
      </c>
      <c r="R117" s="37">
        <v>18</v>
      </c>
    </row>
    <row r="118" spans="13:18" ht="12.75">
      <c r="M118" s="48">
        <v>25</v>
      </c>
      <c r="N118" s="171">
        <v>27</v>
      </c>
      <c r="O118" s="39">
        <v>14</v>
      </c>
      <c r="P118" s="37">
        <v>18</v>
      </c>
      <c r="Q118" s="39">
        <v>16</v>
      </c>
      <c r="R118" s="170">
        <v>25</v>
      </c>
    </row>
    <row r="119" spans="13:18" ht="12.75">
      <c r="M119" s="48">
        <v>26</v>
      </c>
      <c r="N119" s="170">
        <v>24</v>
      </c>
      <c r="O119" s="34">
        <v>6</v>
      </c>
      <c r="P119" s="37">
        <v>19</v>
      </c>
      <c r="Q119" s="34">
        <v>7</v>
      </c>
      <c r="R119" s="40">
        <v>12</v>
      </c>
    </row>
    <row r="120" spans="13:18" ht="12.75">
      <c r="M120" s="48">
        <v>27</v>
      </c>
      <c r="N120" s="35">
        <v>2</v>
      </c>
      <c r="O120" s="170">
        <v>23</v>
      </c>
      <c r="P120" s="40">
        <v>11</v>
      </c>
      <c r="Q120" s="171">
        <v>26</v>
      </c>
      <c r="R120" s="35">
        <v>4</v>
      </c>
    </row>
    <row r="121" spans="13:18" ht="12.75">
      <c r="M121" s="48">
        <v>28</v>
      </c>
      <c r="N121" s="171">
        <v>28</v>
      </c>
      <c r="O121" s="36">
        <v>20</v>
      </c>
      <c r="P121" s="33">
        <v>8</v>
      </c>
      <c r="Q121" s="37">
        <v>19</v>
      </c>
      <c r="R121" s="33">
        <v>9</v>
      </c>
    </row>
    <row r="123" spans="1:18" ht="12.75">
      <c r="A123" s="1" t="s">
        <v>153</v>
      </c>
      <c r="C123"/>
      <c r="D123"/>
      <c r="E123"/>
      <c r="G123" s="1"/>
      <c r="M123" s="1" t="s">
        <v>40</v>
      </c>
      <c r="N123" s="7" t="s">
        <v>37</v>
      </c>
      <c r="O123" s="7" t="s">
        <v>38</v>
      </c>
      <c r="P123" s="7" t="s">
        <v>39</v>
      </c>
      <c r="Q123" s="7" t="s">
        <v>69</v>
      </c>
      <c r="R123" s="7" t="s">
        <v>70</v>
      </c>
    </row>
    <row r="124" spans="1:18" ht="12.75">
      <c r="A124" s="1" t="s">
        <v>20</v>
      </c>
      <c r="G124" s="1" t="s">
        <v>28</v>
      </c>
      <c r="M124" s="48">
        <v>1</v>
      </c>
      <c r="N124" s="170">
        <v>25</v>
      </c>
      <c r="O124" s="325">
        <v>31</v>
      </c>
      <c r="P124" s="37">
        <v>19</v>
      </c>
      <c r="Q124" s="33">
        <v>11</v>
      </c>
      <c r="R124" s="38">
        <v>3</v>
      </c>
    </row>
    <row r="125" spans="1:18" ht="12.75">
      <c r="A125" t="s">
        <v>31</v>
      </c>
      <c r="B125" s="170">
        <v>25</v>
      </c>
      <c r="C125" s="40">
        <v>15</v>
      </c>
      <c r="D125" s="39">
        <v>16</v>
      </c>
      <c r="E125" s="33">
        <v>11</v>
      </c>
      <c r="G125" t="s">
        <v>31</v>
      </c>
      <c r="H125" s="33">
        <v>11</v>
      </c>
      <c r="I125" s="38">
        <v>2</v>
      </c>
      <c r="J125" s="35">
        <v>6</v>
      </c>
      <c r="K125" s="170">
        <v>26</v>
      </c>
      <c r="M125" s="48">
        <v>2</v>
      </c>
      <c r="N125" s="40">
        <v>15</v>
      </c>
      <c r="O125" s="34">
        <v>7</v>
      </c>
      <c r="P125" s="35">
        <v>6</v>
      </c>
      <c r="Q125" s="38">
        <v>2</v>
      </c>
      <c r="R125" s="170">
        <v>25</v>
      </c>
    </row>
    <row r="126" spans="1:18" ht="12.75">
      <c r="A126" t="s">
        <v>32</v>
      </c>
      <c r="B126" s="36">
        <v>23</v>
      </c>
      <c r="C126" s="39">
        <v>18</v>
      </c>
      <c r="D126" s="325">
        <v>31</v>
      </c>
      <c r="E126" s="170">
        <v>26</v>
      </c>
      <c r="G126" t="s">
        <v>32</v>
      </c>
      <c r="H126" s="37">
        <v>19</v>
      </c>
      <c r="I126" s="35">
        <v>4</v>
      </c>
      <c r="J126" s="36">
        <v>23</v>
      </c>
      <c r="K126" s="170">
        <v>25</v>
      </c>
      <c r="M126" s="48">
        <v>3</v>
      </c>
      <c r="N126" s="39">
        <v>16</v>
      </c>
      <c r="O126" s="39">
        <v>17</v>
      </c>
      <c r="P126" s="36">
        <v>22</v>
      </c>
      <c r="Q126" s="35">
        <v>6</v>
      </c>
      <c r="R126" s="34">
        <v>9</v>
      </c>
    </row>
    <row r="127" spans="1:18" ht="12.75">
      <c r="A127" t="s">
        <v>33</v>
      </c>
      <c r="B127" s="34">
        <v>7</v>
      </c>
      <c r="C127" s="36">
        <v>22</v>
      </c>
      <c r="D127" s="38">
        <v>2</v>
      </c>
      <c r="E127" s="171">
        <v>29</v>
      </c>
      <c r="G127" t="s">
        <v>33</v>
      </c>
      <c r="H127" s="33">
        <v>12</v>
      </c>
      <c r="I127" s="34">
        <v>8</v>
      </c>
      <c r="J127" s="171">
        <v>28</v>
      </c>
      <c r="K127" s="325">
        <v>31</v>
      </c>
      <c r="M127" s="48">
        <v>4</v>
      </c>
      <c r="N127" s="33">
        <v>11</v>
      </c>
      <c r="O127" s="33">
        <v>10</v>
      </c>
      <c r="P127" s="34">
        <v>9</v>
      </c>
      <c r="Q127" s="170">
        <v>26</v>
      </c>
      <c r="R127" s="39">
        <v>17</v>
      </c>
    </row>
    <row r="128" spans="1:18" ht="12.75">
      <c r="A128" t="s">
        <v>34</v>
      </c>
      <c r="B128" s="38">
        <v>3</v>
      </c>
      <c r="C128" s="40">
        <v>14</v>
      </c>
      <c r="D128" s="171">
        <v>28</v>
      </c>
      <c r="E128" s="325">
        <v>32</v>
      </c>
      <c r="G128" t="s">
        <v>34</v>
      </c>
      <c r="H128" s="34">
        <v>7</v>
      </c>
      <c r="I128" s="39">
        <v>18</v>
      </c>
      <c r="J128" s="36">
        <v>24</v>
      </c>
      <c r="K128" s="40">
        <v>15</v>
      </c>
      <c r="M128" s="48">
        <v>5</v>
      </c>
      <c r="N128" s="36">
        <v>23</v>
      </c>
      <c r="O128" s="35">
        <v>4</v>
      </c>
      <c r="P128" s="40">
        <v>13</v>
      </c>
      <c r="Q128" s="37">
        <v>19</v>
      </c>
      <c r="R128" s="34">
        <v>8</v>
      </c>
    </row>
    <row r="129" spans="1:18" ht="12.75">
      <c r="A129" t="s">
        <v>35</v>
      </c>
      <c r="B129" s="170">
        <v>27</v>
      </c>
      <c r="C129" s="37">
        <v>19</v>
      </c>
      <c r="D129" s="36">
        <v>24</v>
      </c>
      <c r="E129" s="40">
        <v>13</v>
      </c>
      <c r="G129" t="s">
        <v>35</v>
      </c>
      <c r="H129" s="171">
        <v>29</v>
      </c>
      <c r="I129" s="37">
        <v>21</v>
      </c>
      <c r="J129" s="34">
        <v>9</v>
      </c>
      <c r="K129" s="325">
        <v>32</v>
      </c>
      <c r="M129" s="48">
        <v>6</v>
      </c>
      <c r="N129" s="39">
        <v>18</v>
      </c>
      <c r="O129" s="38">
        <v>3</v>
      </c>
      <c r="P129" s="35">
        <v>5</v>
      </c>
      <c r="Q129" s="35">
        <v>4</v>
      </c>
      <c r="R129" s="36">
        <v>24</v>
      </c>
    </row>
    <row r="130" spans="1:18" ht="12.75">
      <c r="A130" t="s">
        <v>36</v>
      </c>
      <c r="B130" s="171">
        <v>30</v>
      </c>
      <c r="C130" s="35">
        <v>4</v>
      </c>
      <c r="D130" s="34">
        <v>9</v>
      </c>
      <c r="E130" s="33">
        <v>12</v>
      </c>
      <c r="G130" t="s">
        <v>36</v>
      </c>
      <c r="H130" s="39">
        <v>16</v>
      </c>
      <c r="I130" s="38">
        <v>1</v>
      </c>
      <c r="J130" s="33">
        <v>10</v>
      </c>
      <c r="K130" s="170">
        <v>27</v>
      </c>
      <c r="M130" s="48">
        <v>7</v>
      </c>
      <c r="N130" s="325">
        <v>31</v>
      </c>
      <c r="O130" s="39">
        <v>18</v>
      </c>
      <c r="P130" s="38">
        <v>1</v>
      </c>
      <c r="Q130" s="36">
        <v>23</v>
      </c>
      <c r="R130" s="35">
        <v>5</v>
      </c>
    </row>
    <row r="131" spans="1:18" ht="12.75">
      <c r="A131" t="s">
        <v>86</v>
      </c>
      <c r="B131" s="34">
        <v>8</v>
      </c>
      <c r="C131" s="37">
        <v>20</v>
      </c>
      <c r="D131" s="39">
        <v>17</v>
      </c>
      <c r="E131" s="38">
        <v>1</v>
      </c>
      <c r="G131" t="s">
        <v>86</v>
      </c>
      <c r="H131" s="39">
        <v>17</v>
      </c>
      <c r="I131" s="40">
        <v>14</v>
      </c>
      <c r="J131" s="171">
        <v>30</v>
      </c>
      <c r="K131" s="36">
        <v>22</v>
      </c>
      <c r="M131" s="48">
        <v>8</v>
      </c>
      <c r="N131" s="170">
        <v>26</v>
      </c>
      <c r="O131" s="171">
        <v>29</v>
      </c>
      <c r="P131" s="170">
        <v>26</v>
      </c>
      <c r="Q131" s="170">
        <v>25</v>
      </c>
      <c r="R131" s="325">
        <v>32</v>
      </c>
    </row>
    <row r="132" spans="1:18" ht="12.75">
      <c r="A132" t="s">
        <v>154</v>
      </c>
      <c r="B132" s="35">
        <v>5</v>
      </c>
      <c r="C132" s="33">
        <v>10</v>
      </c>
      <c r="D132" s="37">
        <v>21</v>
      </c>
      <c r="E132" s="35">
        <v>6</v>
      </c>
      <c r="G132" t="s">
        <v>154</v>
      </c>
      <c r="H132" s="38">
        <v>3</v>
      </c>
      <c r="I132" s="37">
        <v>20</v>
      </c>
      <c r="J132" s="35">
        <v>5</v>
      </c>
      <c r="K132" s="40">
        <v>13</v>
      </c>
      <c r="M132" s="48">
        <v>9</v>
      </c>
      <c r="N132" s="34">
        <v>7</v>
      </c>
      <c r="O132" s="170">
        <v>25</v>
      </c>
      <c r="P132" s="325">
        <v>32</v>
      </c>
      <c r="Q132" s="33">
        <v>12</v>
      </c>
      <c r="R132" s="34">
        <v>7</v>
      </c>
    </row>
    <row r="133" spans="1:18" ht="12.75">
      <c r="A133" s="1" t="s">
        <v>21</v>
      </c>
      <c r="G133" s="1" t="s">
        <v>30</v>
      </c>
      <c r="M133" s="48">
        <v>10</v>
      </c>
      <c r="N133" s="36">
        <v>22</v>
      </c>
      <c r="O133" s="35">
        <v>6</v>
      </c>
      <c r="P133" s="39">
        <v>18</v>
      </c>
      <c r="Q133" s="34">
        <v>8</v>
      </c>
      <c r="R133" s="39">
        <v>16</v>
      </c>
    </row>
    <row r="134" spans="1:18" ht="12.75">
      <c r="A134" t="s">
        <v>31</v>
      </c>
      <c r="B134" s="325">
        <v>31</v>
      </c>
      <c r="C134" s="34">
        <v>7</v>
      </c>
      <c r="D134" s="39">
        <v>17</v>
      </c>
      <c r="E134" s="33">
        <v>10</v>
      </c>
      <c r="G134" t="s">
        <v>31</v>
      </c>
      <c r="H134" s="38">
        <v>3</v>
      </c>
      <c r="I134" s="170">
        <v>25</v>
      </c>
      <c r="J134" s="34">
        <v>9</v>
      </c>
      <c r="K134" s="39">
        <v>17</v>
      </c>
      <c r="M134" s="48">
        <v>11</v>
      </c>
      <c r="N134" s="38">
        <v>2</v>
      </c>
      <c r="O134" s="33">
        <v>12</v>
      </c>
      <c r="P134" s="33">
        <v>11</v>
      </c>
      <c r="Q134" s="171">
        <v>28</v>
      </c>
      <c r="R134" s="37">
        <v>20</v>
      </c>
    </row>
    <row r="135" spans="1:18" ht="12.75">
      <c r="A135" t="s">
        <v>32</v>
      </c>
      <c r="B135" s="35">
        <v>4</v>
      </c>
      <c r="C135" s="38">
        <v>3</v>
      </c>
      <c r="D135" s="39">
        <v>18</v>
      </c>
      <c r="E135" s="171">
        <v>29</v>
      </c>
      <c r="G135" t="s">
        <v>32</v>
      </c>
      <c r="H135" s="34">
        <v>8</v>
      </c>
      <c r="I135" s="36">
        <v>24</v>
      </c>
      <c r="J135" s="35">
        <v>5</v>
      </c>
      <c r="K135" s="325">
        <v>32</v>
      </c>
      <c r="M135" s="48">
        <v>12</v>
      </c>
      <c r="N135" s="171">
        <v>29</v>
      </c>
      <c r="O135" s="37">
        <v>20</v>
      </c>
      <c r="P135" s="37">
        <v>20</v>
      </c>
      <c r="Q135" s="325">
        <v>31</v>
      </c>
      <c r="R135" s="36">
        <v>23</v>
      </c>
    </row>
    <row r="136" spans="1:18" ht="12.75">
      <c r="A136" t="s">
        <v>33</v>
      </c>
      <c r="B136" s="170">
        <v>25</v>
      </c>
      <c r="C136" s="35">
        <v>6</v>
      </c>
      <c r="D136" s="33">
        <v>12</v>
      </c>
      <c r="E136" s="37">
        <v>20</v>
      </c>
      <c r="G136" t="s">
        <v>33</v>
      </c>
      <c r="H136" s="34">
        <v>7</v>
      </c>
      <c r="I136" s="39">
        <v>16</v>
      </c>
      <c r="J136" s="37">
        <v>20</v>
      </c>
      <c r="K136" s="36">
        <v>23</v>
      </c>
      <c r="M136" s="48">
        <v>13</v>
      </c>
      <c r="N136" s="38">
        <v>3</v>
      </c>
      <c r="O136" s="38">
        <v>2</v>
      </c>
      <c r="P136" s="170">
        <v>25</v>
      </c>
      <c r="Q136" s="34">
        <v>7</v>
      </c>
      <c r="R136" s="39">
        <v>18</v>
      </c>
    </row>
    <row r="137" spans="1:18" ht="12.75">
      <c r="A137" t="s">
        <v>34</v>
      </c>
      <c r="B137" s="38">
        <v>2</v>
      </c>
      <c r="C137" s="35">
        <v>5</v>
      </c>
      <c r="D137" s="170">
        <v>27</v>
      </c>
      <c r="E137" s="171">
        <v>30</v>
      </c>
      <c r="G137" t="s">
        <v>34</v>
      </c>
      <c r="H137" s="39">
        <v>18</v>
      </c>
      <c r="I137" s="35">
        <v>6</v>
      </c>
      <c r="J137" s="38">
        <v>2</v>
      </c>
      <c r="K137" s="40">
        <v>13</v>
      </c>
      <c r="M137" s="48">
        <v>14</v>
      </c>
      <c r="N137" s="40">
        <v>14</v>
      </c>
      <c r="O137" s="35">
        <v>5</v>
      </c>
      <c r="P137" s="40">
        <v>14</v>
      </c>
      <c r="Q137" s="39">
        <v>18</v>
      </c>
      <c r="R137" s="35">
        <v>6</v>
      </c>
    </row>
    <row r="138" spans="1:18" ht="12.75">
      <c r="A138" t="s">
        <v>35</v>
      </c>
      <c r="B138" s="171">
        <v>28</v>
      </c>
      <c r="C138" s="36">
        <v>22</v>
      </c>
      <c r="D138" s="33">
        <v>11</v>
      </c>
      <c r="E138" s="38">
        <v>1</v>
      </c>
      <c r="G138" t="s">
        <v>35</v>
      </c>
      <c r="H138" s="170">
        <v>26</v>
      </c>
      <c r="I138" s="171">
        <v>28</v>
      </c>
      <c r="J138" s="33">
        <v>12</v>
      </c>
      <c r="K138" s="40">
        <v>15</v>
      </c>
      <c r="M138" s="48">
        <v>15</v>
      </c>
      <c r="N138" s="171">
        <v>28</v>
      </c>
      <c r="O138" s="170">
        <v>27</v>
      </c>
      <c r="P138" s="171">
        <v>29</v>
      </c>
      <c r="Q138" s="36">
        <v>24</v>
      </c>
      <c r="R138" s="38">
        <v>2</v>
      </c>
    </row>
    <row r="139" spans="1:18" ht="12.75">
      <c r="A139" t="s">
        <v>36</v>
      </c>
      <c r="B139" s="36">
        <v>23</v>
      </c>
      <c r="C139" s="34">
        <v>8</v>
      </c>
      <c r="D139" s="40">
        <v>15</v>
      </c>
      <c r="E139" s="37">
        <v>21</v>
      </c>
      <c r="G139" t="s">
        <v>36</v>
      </c>
      <c r="H139" s="171">
        <v>30</v>
      </c>
      <c r="I139" s="38">
        <v>1</v>
      </c>
      <c r="J139" s="37">
        <v>19</v>
      </c>
      <c r="K139" s="325">
        <v>31</v>
      </c>
      <c r="M139" s="48">
        <v>16</v>
      </c>
      <c r="N139" s="325">
        <v>32</v>
      </c>
      <c r="O139" s="171">
        <v>30</v>
      </c>
      <c r="P139" s="325">
        <v>31</v>
      </c>
      <c r="Q139" s="40">
        <v>15</v>
      </c>
      <c r="R139" s="40">
        <v>13</v>
      </c>
    </row>
    <row r="140" spans="1:18" ht="12.75">
      <c r="A140" t="s">
        <v>86</v>
      </c>
      <c r="B140" s="36">
        <v>24</v>
      </c>
      <c r="C140" s="40">
        <v>14</v>
      </c>
      <c r="D140" s="34">
        <v>9</v>
      </c>
      <c r="E140" s="170">
        <v>26</v>
      </c>
      <c r="G140" t="s">
        <v>86</v>
      </c>
      <c r="H140" s="33">
        <v>10</v>
      </c>
      <c r="I140" s="170">
        <v>27</v>
      </c>
      <c r="J140" s="171">
        <v>29</v>
      </c>
      <c r="K140" s="36">
        <v>22</v>
      </c>
      <c r="M140" s="48">
        <v>17</v>
      </c>
      <c r="N140" s="170">
        <v>27</v>
      </c>
      <c r="O140" s="171">
        <v>28</v>
      </c>
      <c r="P140" s="171">
        <v>30</v>
      </c>
      <c r="Q140" s="171">
        <v>29</v>
      </c>
      <c r="R140" s="170">
        <v>26</v>
      </c>
    </row>
    <row r="141" spans="1:18" ht="12.75">
      <c r="A141" t="s">
        <v>154</v>
      </c>
      <c r="B141" s="325">
        <v>32</v>
      </c>
      <c r="C141" s="37">
        <v>19</v>
      </c>
      <c r="D141" s="39">
        <v>16</v>
      </c>
      <c r="E141" s="40">
        <v>13</v>
      </c>
      <c r="G141" t="s">
        <v>154</v>
      </c>
      <c r="H141" s="35">
        <v>4</v>
      </c>
      <c r="I141" s="40">
        <v>14</v>
      </c>
      <c r="J141" s="37">
        <v>21</v>
      </c>
      <c r="K141" s="33">
        <v>11</v>
      </c>
      <c r="M141" s="48">
        <v>18</v>
      </c>
      <c r="N141" s="37">
        <v>19</v>
      </c>
      <c r="O141" s="36">
        <v>22</v>
      </c>
      <c r="P141" s="39">
        <v>16</v>
      </c>
      <c r="Q141" s="37">
        <v>21</v>
      </c>
      <c r="R141" s="171">
        <v>28</v>
      </c>
    </row>
    <row r="142" spans="1:18" ht="12.75">
      <c r="A142" s="1" t="s">
        <v>27</v>
      </c>
      <c r="M142" s="48">
        <v>19</v>
      </c>
      <c r="N142" s="36">
        <v>24</v>
      </c>
      <c r="O142" s="33">
        <v>11</v>
      </c>
      <c r="P142" s="37">
        <v>21</v>
      </c>
      <c r="Q142" s="34">
        <v>9</v>
      </c>
      <c r="R142" s="33">
        <v>12</v>
      </c>
    </row>
    <row r="143" spans="1:18" ht="12.75">
      <c r="A143" t="s">
        <v>31</v>
      </c>
      <c r="B143" s="37">
        <v>19</v>
      </c>
      <c r="C143" s="35">
        <v>6</v>
      </c>
      <c r="D143" s="36">
        <v>22</v>
      </c>
      <c r="E143" s="34">
        <v>9</v>
      </c>
      <c r="M143" s="48">
        <v>20</v>
      </c>
      <c r="N143" s="40">
        <v>13</v>
      </c>
      <c r="O143" s="38">
        <v>1</v>
      </c>
      <c r="P143" s="36">
        <v>24</v>
      </c>
      <c r="Q143" s="325">
        <v>32</v>
      </c>
      <c r="R143" s="40">
        <v>15</v>
      </c>
    </row>
    <row r="144" spans="1:18" ht="12.75">
      <c r="A144" t="s">
        <v>32</v>
      </c>
      <c r="B144" s="40">
        <v>13</v>
      </c>
      <c r="C144" s="35">
        <v>5</v>
      </c>
      <c r="D144" s="38">
        <v>1</v>
      </c>
      <c r="E144" s="170">
        <v>26</v>
      </c>
      <c r="M144" s="48">
        <v>21</v>
      </c>
      <c r="N144" s="171">
        <v>30</v>
      </c>
      <c r="O144" s="36">
        <v>23</v>
      </c>
      <c r="P144" s="33">
        <v>12</v>
      </c>
      <c r="Q144" s="39">
        <v>16</v>
      </c>
      <c r="R144" s="171">
        <v>30</v>
      </c>
    </row>
    <row r="145" spans="1:18" ht="12.75">
      <c r="A145" t="s">
        <v>33</v>
      </c>
      <c r="B145" s="325">
        <v>32</v>
      </c>
      <c r="C145" s="39">
        <v>18</v>
      </c>
      <c r="D145" s="33">
        <v>11</v>
      </c>
      <c r="E145" s="37">
        <v>20</v>
      </c>
      <c r="M145" s="48">
        <v>22</v>
      </c>
      <c r="N145" s="35">
        <v>4</v>
      </c>
      <c r="O145" s="34">
        <v>8</v>
      </c>
      <c r="P145" s="34">
        <v>7</v>
      </c>
      <c r="Q145" s="38">
        <v>1</v>
      </c>
      <c r="R145" s="38">
        <v>1</v>
      </c>
    </row>
    <row r="146" spans="1:18" ht="12.75">
      <c r="A146" t="s">
        <v>34</v>
      </c>
      <c r="B146" s="170">
        <v>25</v>
      </c>
      <c r="C146" s="40">
        <v>14</v>
      </c>
      <c r="D146" s="171">
        <v>29</v>
      </c>
      <c r="E146" s="325">
        <v>31</v>
      </c>
      <c r="M146" s="48">
        <v>23</v>
      </c>
      <c r="N146" s="34">
        <v>9</v>
      </c>
      <c r="O146" s="40">
        <v>15</v>
      </c>
      <c r="P146" s="170">
        <v>27</v>
      </c>
      <c r="Q146" s="33">
        <v>10</v>
      </c>
      <c r="R146" s="37">
        <v>19</v>
      </c>
    </row>
    <row r="147" spans="1:18" ht="12.75">
      <c r="A147" t="s">
        <v>35</v>
      </c>
      <c r="B147" s="171">
        <v>30</v>
      </c>
      <c r="C147" s="39">
        <v>16</v>
      </c>
      <c r="D147" s="37">
        <v>21</v>
      </c>
      <c r="E147" s="36">
        <v>24</v>
      </c>
      <c r="M147" s="48">
        <v>24</v>
      </c>
      <c r="N147" s="33">
        <v>12</v>
      </c>
      <c r="O147" s="37">
        <v>21</v>
      </c>
      <c r="P147" s="38">
        <v>3</v>
      </c>
      <c r="Q147" s="170">
        <v>27</v>
      </c>
      <c r="R147" s="325">
        <v>31</v>
      </c>
    </row>
    <row r="148" spans="1:18" ht="12.75">
      <c r="A148" t="s">
        <v>36</v>
      </c>
      <c r="B148" s="33">
        <v>12</v>
      </c>
      <c r="C148" s="34">
        <v>7</v>
      </c>
      <c r="D148" s="170">
        <v>27</v>
      </c>
      <c r="E148" s="38">
        <v>3</v>
      </c>
      <c r="M148" s="48">
        <v>25</v>
      </c>
      <c r="N148" s="34">
        <v>8</v>
      </c>
      <c r="O148" s="36">
        <v>24</v>
      </c>
      <c r="P148" s="171">
        <v>28</v>
      </c>
      <c r="Q148" s="39">
        <v>17</v>
      </c>
      <c r="R148" s="33">
        <v>10</v>
      </c>
    </row>
    <row r="149" spans="1:18" ht="12.75">
      <c r="A149" t="s">
        <v>86</v>
      </c>
      <c r="B149" s="171">
        <v>28</v>
      </c>
      <c r="C149" s="36">
        <v>23</v>
      </c>
      <c r="D149" s="33">
        <v>10</v>
      </c>
      <c r="E149" s="38">
        <v>2</v>
      </c>
      <c r="M149" s="48">
        <v>26</v>
      </c>
      <c r="N149" s="37">
        <v>20</v>
      </c>
      <c r="O149" s="40">
        <v>14</v>
      </c>
      <c r="P149" s="36">
        <v>23</v>
      </c>
      <c r="Q149" s="40">
        <v>14</v>
      </c>
      <c r="R149" s="170">
        <v>27</v>
      </c>
    </row>
    <row r="150" spans="1:18" ht="12.75">
      <c r="A150" t="s">
        <v>154</v>
      </c>
      <c r="B150" s="34">
        <v>8</v>
      </c>
      <c r="C150" s="35">
        <v>4</v>
      </c>
      <c r="D150" s="39">
        <v>17</v>
      </c>
      <c r="E150" s="40">
        <v>15</v>
      </c>
      <c r="M150" s="48">
        <v>27</v>
      </c>
      <c r="N150" s="39">
        <v>17</v>
      </c>
      <c r="O150" s="34">
        <v>9</v>
      </c>
      <c r="P150" s="33">
        <v>10</v>
      </c>
      <c r="Q150" s="171">
        <v>30</v>
      </c>
      <c r="R150" s="171">
        <v>29</v>
      </c>
    </row>
    <row r="151" spans="13:18" ht="12.75">
      <c r="M151" s="48">
        <v>28</v>
      </c>
      <c r="N151" s="38">
        <v>1</v>
      </c>
      <c r="O151" s="170">
        <v>26</v>
      </c>
      <c r="P151" s="38">
        <v>2</v>
      </c>
      <c r="Q151" s="36">
        <v>22</v>
      </c>
      <c r="R151" s="36">
        <v>22</v>
      </c>
    </row>
    <row r="152" spans="13:18" ht="12.75">
      <c r="M152" s="48">
        <v>29</v>
      </c>
      <c r="N152" s="35">
        <v>5</v>
      </c>
      <c r="O152" s="325">
        <v>32</v>
      </c>
      <c r="P152" s="34">
        <v>8</v>
      </c>
      <c r="Q152" s="38">
        <v>3</v>
      </c>
      <c r="R152" s="35">
        <v>4</v>
      </c>
    </row>
    <row r="153" spans="13:18" ht="12.75">
      <c r="M153" s="48">
        <v>30</v>
      </c>
      <c r="N153" s="33">
        <v>10</v>
      </c>
      <c r="O153" s="37">
        <v>19</v>
      </c>
      <c r="P153" s="35">
        <v>4</v>
      </c>
      <c r="Q153" s="37">
        <v>20</v>
      </c>
      <c r="R153" s="40">
        <v>14</v>
      </c>
    </row>
    <row r="154" spans="13:18" ht="12.75">
      <c r="M154" s="48">
        <v>31</v>
      </c>
      <c r="N154" s="37">
        <v>21</v>
      </c>
      <c r="O154" s="39">
        <v>16</v>
      </c>
      <c r="P154" s="39">
        <v>17</v>
      </c>
      <c r="Q154" s="35">
        <v>5</v>
      </c>
      <c r="R154" s="37">
        <v>21</v>
      </c>
    </row>
    <row r="155" spans="13:18" ht="12.75">
      <c r="M155" s="48">
        <v>32</v>
      </c>
      <c r="N155" s="35">
        <v>6</v>
      </c>
      <c r="O155" s="40">
        <v>13</v>
      </c>
      <c r="P155" s="40">
        <v>15</v>
      </c>
      <c r="Q155" s="40">
        <v>13</v>
      </c>
      <c r="R155" s="33">
        <v>11</v>
      </c>
    </row>
    <row r="157" spans="1:18" ht="12.75">
      <c r="A157" s="1" t="s">
        <v>174</v>
      </c>
      <c r="M157" s="1" t="s">
        <v>40</v>
      </c>
      <c r="N157" s="7" t="s">
        <v>37</v>
      </c>
      <c r="O157" s="7" t="s">
        <v>38</v>
      </c>
      <c r="P157" s="7" t="s">
        <v>39</v>
      </c>
      <c r="Q157" s="7" t="s">
        <v>69</v>
      </c>
      <c r="R157" s="7" t="s">
        <v>70</v>
      </c>
    </row>
    <row r="158" spans="1:18" ht="12.75">
      <c r="A158" s="1" t="s">
        <v>20</v>
      </c>
      <c r="G158" s="1" t="s">
        <v>28</v>
      </c>
      <c r="N158" s="39">
        <v>18</v>
      </c>
      <c r="O158" s="34">
        <v>8</v>
      </c>
      <c r="P158" s="36">
        <v>24</v>
      </c>
      <c r="Q158" s="34">
        <v>9</v>
      </c>
      <c r="R158" s="170">
        <v>27</v>
      </c>
    </row>
    <row r="159" spans="1:18" ht="12.75">
      <c r="A159" t="s">
        <v>31</v>
      </c>
      <c r="B159" s="39">
        <v>18</v>
      </c>
      <c r="C159" s="35">
        <v>4</v>
      </c>
      <c r="D159" s="170">
        <v>26</v>
      </c>
      <c r="E159" s="171">
        <v>30</v>
      </c>
      <c r="G159" t="s">
        <v>31</v>
      </c>
      <c r="H159" s="34">
        <v>9</v>
      </c>
      <c r="I159" s="40">
        <v>15</v>
      </c>
      <c r="J159" s="325">
        <v>33</v>
      </c>
      <c r="K159" s="39">
        <v>16</v>
      </c>
      <c r="N159" s="35">
        <v>4</v>
      </c>
      <c r="O159" s="33">
        <v>10</v>
      </c>
      <c r="P159" s="35">
        <v>6</v>
      </c>
      <c r="Q159" s="40">
        <v>15</v>
      </c>
      <c r="R159" s="36">
        <v>23</v>
      </c>
    </row>
    <row r="160" spans="1:18" ht="12.75">
      <c r="A160" t="s">
        <v>32</v>
      </c>
      <c r="B160" s="40">
        <v>13</v>
      </c>
      <c r="C160" s="34">
        <v>7</v>
      </c>
      <c r="D160" s="36">
        <v>24</v>
      </c>
      <c r="E160" s="325">
        <v>33</v>
      </c>
      <c r="G160" t="s">
        <v>32</v>
      </c>
      <c r="H160" s="35">
        <v>5</v>
      </c>
      <c r="I160" s="38">
        <v>1</v>
      </c>
      <c r="J160" s="39">
        <v>18</v>
      </c>
      <c r="K160" s="171">
        <v>28</v>
      </c>
      <c r="N160" s="170">
        <v>26</v>
      </c>
      <c r="O160" s="171">
        <v>30</v>
      </c>
      <c r="P160" s="38">
        <v>2</v>
      </c>
      <c r="Q160" s="325">
        <v>33</v>
      </c>
      <c r="R160" s="37">
        <v>21</v>
      </c>
    </row>
    <row r="161" spans="1:18" ht="12.75">
      <c r="A161" t="s">
        <v>33</v>
      </c>
      <c r="B161" s="34">
        <v>9</v>
      </c>
      <c r="C161" s="35">
        <v>5</v>
      </c>
      <c r="D161" s="38">
        <v>3</v>
      </c>
      <c r="E161" s="36">
        <v>22</v>
      </c>
      <c r="G161" t="s">
        <v>33</v>
      </c>
      <c r="H161" s="33">
        <v>12</v>
      </c>
      <c r="I161" s="36">
        <v>23</v>
      </c>
      <c r="J161" s="170">
        <v>26</v>
      </c>
      <c r="K161" s="171">
        <v>29</v>
      </c>
      <c r="N161" s="171">
        <v>30</v>
      </c>
      <c r="O161" s="38">
        <v>2</v>
      </c>
      <c r="P161" s="170">
        <v>26</v>
      </c>
      <c r="Q161" s="39">
        <v>16</v>
      </c>
      <c r="R161" s="325">
        <v>32</v>
      </c>
    </row>
    <row r="162" spans="1:18" ht="12.75">
      <c r="A162" t="s">
        <v>34</v>
      </c>
      <c r="B162" s="33">
        <v>11</v>
      </c>
      <c r="C162" s="38">
        <v>1</v>
      </c>
      <c r="D162" s="39">
        <v>17</v>
      </c>
      <c r="E162" s="37">
        <v>20</v>
      </c>
      <c r="G162" t="s">
        <v>34</v>
      </c>
      <c r="H162" s="37">
        <v>21</v>
      </c>
      <c r="I162" s="170">
        <v>25</v>
      </c>
      <c r="J162" s="38">
        <v>3</v>
      </c>
      <c r="K162" s="36">
        <v>24</v>
      </c>
      <c r="N162" s="40">
        <v>13</v>
      </c>
      <c r="O162" s="33">
        <v>11</v>
      </c>
      <c r="P162" s="38">
        <v>1</v>
      </c>
      <c r="Q162" s="35">
        <v>5</v>
      </c>
      <c r="R162" s="37">
        <v>19</v>
      </c>
    </row>
    <row r="163" spans="1:18" ht="12.75">
      <c r="A163" t="s">
        <v>35</v>
      </c>
      <c r="B163" s="37">
        <v>21</v>
      </c>
      <c r="C163" s="396">
        <v>36</v>
      </c>
      <c r="D163" s="33">
        <v>12</v>
      </c>
      <c r="E163" s="39">
        <v>16</v>
      </c>
      <c r="G163" t="s">
        <v>35</v>
      </c>
      <c r="H163" s="33">
        <v>10</v>
      </c>
      <c r="I163" s="40">
        <v>13</v>
      </c>
      <c r="J163" s="35">
        <v>4</v>
      </c>
      <c r="K163" s="396">
        <v>36</v>
      </c>
      <c r="N163" s="34">
        <v>7</v>
      </c>
      <c r="O163" s="36">
        <v>22</v>
      </c>
      <c r="P163" s="40">
        <v>15</v>
      </c>
      <c r="Q163" s="38">
        <v>1</v>
      </c>
      <c r="R163" s="35">
        <v>6</v>
      </c>
    </row>
    <row r="164" spans="1:18" ht="12.75">
      <c r="A164" t="s">
        <v>36</v>
      </c>
      <c r="B164" s="171">
        <v>28</v>
      </c>
      <c r="C164" s="38">
        <v>2</v>
      </c>
      <c r="D164" s="40">
        <v>15</v>
      </c>
      <c r="E164" s="36">
        <v>23</v>
      </c>
      <c r="G164" t="s">
        <v>36</v>
      </c>
      <c r="H164" s="37">
        <v>20</v>
      </c>
      <c r="I164" s="34">
        <v>7</v>
      </c>
      <c r="J164" s="396">
        <v>35</v>
      </c>
      <c r="K164" s="36">
        <v>22</v>
      </c>
      <c r="N164" s="36">
        <v>24</v>
      </c>
      <c r="O164" s="325">
        <v>32</v>
      </c>
      <c r="P164" s="36">
        <v>22</v>
      </c>
      <c r="Q164" s="39">
        <v>18</v>
      </c>
      <c r="R164" s="39">
        <v>16</v>
      </c>
    </row>
    <row r="165" spans="1:18" ht="12.75">
      <c r="A165" t="s">
        <v>86</v>
      </c>
      <c r="B165" s="170">
        <v>27</v>
      </c>
      <c r="C165" s="33">
        <v>10</v>
      </c>
      <c r="D165" s="396">
        <v>35</v>
      </c>
      <c r="E165" s="37">
        <v>19</v>
      </c>
      <c r="G165" t="s">
        <v>86</v>
      </c>
      <c r="H165" s="325">
        <v>32</v>
      </c>
      <c r="I165" s="40">
        <v>14</v>
      </c>
      <c r="J165" s="37">
        <v>19</v>
      </c>
      <c r="K165" s="39">
        <v>17</v>
      </c>
      <c r="N165" s="325">
        <v>33</v>
      </c>
      <c r="O165" s="39">
        <v>18</v>
      </c>
      <c r="P165" s="33">
        <v>10</v>
      </c>
      <c r="Q165" s="171">
        <v>28</v>
      </c>
      <c r="R165" s="34">
        <v>8</v>
      </c>
    </row>
    <row r="166" spans="1:18" ht="12.75">
      <c r="A166" t="s">
        <v>154</v>
      </c>
      <c r="B166" s="396">
        <v>34</v>
      </c>
      <c r="C166" s="325">
        <v>31</v>
      </c>
      <c r="D166" s="34">
        <v>8</v>
      </c>
      <c r="E166" s="40">
        <v>14</v>
      </c>
      <c r="G166" t="s">
        <v>154</v>
      </c>
      <c r="H166" s="325">
        <v>31</v>
      </c>
      <c r="I166" s="171">
        <v>30</v>
      </c>
      <c r="J166" s="170">
        <v>27</v>
      </c>
      <c r="K166" s="35">
        <v>6</v>
      </c>
      <c r="N166" s="34">
        <v>9</v>
      </c>
      <c r="O166" s="396">
        <v>35</v>
      </c>
      <c r="P166" s="40">
        <v>13</v>
      </c>
      <c r="Q166" s="33">
        <v>12</v>
      </c>
      <c r="R166" s="38">
        <v>1</v>
      </c>
    </row>
    <row r="167" spans="1:18" ht="12.75">
      <c r="A167" t="s">
        <v>175</v>
      </c>
      <c r="B167" s="35">
        <v>6</v>
      </c>
      <c r="C167" s="325">
        <v>32</v>
      </c>
      <c r="D167" s="170">
        <v>25</v>
      </c>
      <c r="E167" s="171">
        <v>29</v>
      </c>
      <c r="G167" t="s">
        <v>175</v>
      </c>
      <c r="H167" s="34">
        <v>8</v>
      </c>
      <c r="I167" s="33">
        <v>11</v>
      </c>
      <c r="J167" s="396">
        <v>34</v>
      </c>
      <c r="K167" s="38">
        <v>2</v>
      </c>
      <c r="N167" s="35">
        <v>5</v>
      </c>
      <c r="O167" s="171">
        <v>29</v>
      </c>
      <c r="P167" s="171">
        <v>28</v>
      </c>
      <c r="Q167" s="36">
        <v>23</v>
      </c>
      <c r="R167" s="34">
        <v>7</v>
      </c>
    </row>
    <row r="168" spans="1:18" ht="12.75">
      <c r="A168" s="1" t="s">
        <v>21</v>
      </c>
      <c r="G168" s="1" t="s">
        <v>30</v>
      </c>
      <c r="N168" s="38">
        <v>3</v>
      </c>
      <c r="O168" s="325">
        <v>33</v>
      </c>
      <c r="P168" s="34">
        <v>9</v>
      </c>
      <c r="Q168" s="170">
        <v>26</v>
      </c>
      <c r="R168" s="396">
        <v>36</v>
      </c>
    </row>
    <row r="169" spans="1:18" ht="12.75">
      <c r="A169" t="s">
        <v>31</v>
      </c>
      <c r="B169" s="34">
        <v>8</v>
      </c>
      <c r="C169" s="33">
        <v>10</v>
      </c>
      <c r="D169" s="171">
        <v>30</v>
      </c>
      <c r="E169" s="38">
        <v>2</v>
      </c>
      <c r="G169" t="s">
        <v>31</v>
      </c>
      <c r="H169" s="170">
        <v>27</v>
      </c>
      <c r="I169" s="36">
        <v>23</v>
      </c>
      <c r="J169" s="37">
        <v>21</v>
      </c>
      <c r="K169" s="325">
        <v>32</v>
      </c>
      <c r="N169" s="36">
        <v>22</v>
      </c>
      <c r="O169" s="37">
        <v>21</v>
      </c>
      <c r="P169" s="37">
        <v>21</v>
      </c>
      <c r="Q169" s="171">
        <v>29</v>
      </c>
      <c r="R169" s="171">
        <v>30</v>
      </c>
    </row>
    <row r="170" spans="1:18" ht="12.75">
      <c r="A170" t="s">
        <v>32</v>
      </c>
      <c r="B170" s="33">
        <v>11</v>
      </c>
      <c r="C170" s="36">
        <v>22</v>
      </c>
      <c r="D170" s="325">
        <v>32</v>
      </c>
      <c r="E170" s="39">
        <v>18</v>
      </c>
      <c r="G170" t="s">
        <v>32</v>
      </c>
      <c r="H170" s="37">
        <v>19</v>
      </c>
      <c r="I170" s="35">
        <v>6</v>
      </c>
      <c r="J170" s="39">
        <v>16</v>
      </c>
      <c r="K170" s="34">
        <v>8</v>
      </c>
      <c r="N170" s="33">
        <v>11</v>
      </c>
      <c r="O170" s="39">
        <v>16</v>
      </c>
      <c r="P170" s="39">
        <v>17</v>
      </c>
      <c r="Q170" s="37">
        <v>21</v>
      </c>
      <c r="R170" s="39">
        <v>17</v>
      </c>
    </row>
    <row r="171" spans="1:18" ht="12.75">
      <c r="A171" t="s">
        <v>33</v>
      </c>
      <c r="B171" s="396">
        <v>35</v>
      </c>
      <c r="C171" s="171">
        <v>29</v>
      </c>
      <c r="D171" s="325">
        <v>33</v>
      </c>
      <c r="E171" s="37">
        <v>21</v>
      </c>
      <c r="G171" t="s">
        <v>33</v>
      </c>
      <c r="H171" s="38">
        <v>1</v>
      </c>
      <c r="I171" s="34">
        <v>7</v>
      </c>
      <c r="J171" s="396">
        <v>36</v>
      </c>
      <c r="K171" s="171">
        <v>30</v>
      </c>
      <c r="N171" s="38">
        <v>1</v>
      </c>
      <c r="O171" s="325">
        <v>31</v>
      </c>
      <c r="P171" s="33">
        <v>12</v>
      </c>
      <c r="Q171" s="170">
        <v>25</v>
      </c>
      <c r="R171" s="170">
        <v>25</v>
      </c>
    </row>
    <row r="172" spans="1:18" ht="12.75">
      <c r="A172" t="s">
        <v>34</v>
      </c>
      <c r="B172" s="39">
        <v>16</v>
      </c>
      <c r="C172" s="325">
        <v>31</v>
      </c>
      <c r="D172" s="170">
        <v>25</v>
      </c>
      <c r="E172" s="40">
        <v>13</v>
      </c>
      <c r="G172" t="s">
        <v>34</v>
      </c>
      <c r="H172" s="39">
        <v>17</v>
      </c>
      <c r="I172" s="170">
        <v>25</v>
      </c>
      <c r="J172" s="36">
        <v>22</v>
      </c>
      <c r="K172" s="396">
        <v>34</v>
      </c>
      <c r="N172" s="39">
        <v>17</v>
      </c>
      <c r="O172" s="170">
        <v>25</v>
      </c>
      <c r="P172" s="35">
        <v>4</v>
      </c>
      <c r="Q172" s="38">
        <v>3</v>
      </c>
      <c r="R172" s="36">
        <v>22</v>
      </c>
    </row>
    <row r="173" spans="1:18" ht="12.75">
      <c r="A173" t="s">
        <v>35</v>
      </c>
      <c r="B173" s="36">
        <v>24</v>
      </c>
      <c r="C173" s="40">
        <v>14</v>
      </c>
      <c r="D173" s="171">
        <v>28</v>
      </c>
      <c r="E173" s="396">
        <v>36</v>
      </c>
      <c r="G173" t="s">
        <v>35</v>
      </c>
      <c r="H173" s="40">
        <v>14</v>
      </c>
      <c r="I173" s="33">
        <v>11</v>
      </c>
      <c r="J173" s="171">
        <v>29</v>
      </c>
      <c r="K173" s="34">
        <v>9</v>
      </c>
      <c r="N173" s="37">
        <v>20</v>
      </c>
      <c r="O173" s="40">
        <v>13</v>
      </c>
      <c r="P173" s="38">
        <v>3</v>
      </c>
      <c r="Q173" s="36">
        <v>24</v>
      </c>
      <c r="R173" s="396">
        <v>34</v>
      </c>
    </row>
    <row r="174" spans="1:18" ht="12.75">
      <c r="A174" t="s">
        <v>36</v>
      </c>
      <c r="B174" s="37">
        <v>20</v>
      </c>
      <c r="C174" s="35">
        <v>6</v>
      </c>
      <c r="D174" s="38">
        <v>3</v>
      </c>
      <c r="E174" s="40">
        <v>15</v>
      </c>
      <c r="G174" t="s">
        <v>36</v>
      </c>
      <c r="H174" s="325">
        <v>31</v>
      </c>
      <c r="I174" s="38">
        <v>3</v>
      </c>
      <c r="J174" s="39">
        <v>18</v>
      </c>
      <c r="K174" s="171">
        <v>28</v>
      </c>
      <c r="N174" s="37">
        <v>21</v>
      </c>
      <c r="O174" s="36">
        <v>24</v>
      </c>
      <c r="P174" s="396">
        <v>35</v>
      </c>
      <c r="Q174" s="33">
        <v>10</v>
      </c>
      <c r="R174" s="40">
        <v>14</v>
      </c>
    </row>
    <row r="175" spans="1:18" ht="12.75">
      <c r="A175" t="s">
        <v>86</v>
      </c>
      <c r="B175" s="34">
        <v>9</v>
      </c>
      <c r="C175" s="37">
        <v>19</v>
      </c>
      <c r="D175" s="36">
        <v>23</v>
      </c>
      <c r="E175" s="35">
        <v>4</v>
      </c>
      <c r="G175" t="s">
        <v>86</v>
      </c>
      <c r="H175" s="40">
        <v>13</v>
      </c>
      <c r="I175" s="33">
        <v>10</v>
      </c>
      <c r="J175" s="37">
        <v>20</v>
      </c>
      <c r="K175" s="35">
        <v>5</v>
      </c>
      <c r="N175" s="396">
        <v>36</v>
      </c>
      <c r="O175" s="40">
        <v>14</v>
      </c>
      <c r="P175" s="34">
        <v>8</v>
      </c>
      <c r="Q175" s="40">
        <v>13</v>
      </c>
      <c r="R175" s="33">
        <v>11</v>
      </c>
    </row>
    <row r="176" spans="1:18" ht="12.75">
      <c r="A176" t="s">
        <v>154</v>
      </c>
      <c r="B176" s="34">
        <v>7</v>
      </c>
      <c r="C176" s="35">
        <v>5</v>
      </c>
      <c r="D176" s="39">
        <v>17</v>
      </c>
      <c r="E176" s="170">
        <v>26</v>
      </c>
      <c r="G176" t="s">
        <v>154</v>
      </c>
      <c r="H176" s="38">
        <v>2</v>
      </c>
      <c r="I176" s="396">
        <v>35</v>
      </c>
      <c r="J176" s="35">
        <v>4</v>
      </c>
      <c r="K176" s="325">
        <v>33</v>
      </c>
      <c r="N176" s="33">
        <v>12</v>
      </c>
      <c r="O176" s="171">
        <v>28</v>
      </c>
      <c r="P176" s="35">
        <v>5</v>
      </c>
      <c r="Q176" s="35">
        <v>4</v>
      </c>
      <c r="R176" s="171">
        <v>29</v>
      </c>
    </row>
    <row r="177" spans="1:18" ht="12.75">
      <c r="A177" t="s">
        <v>175</v>
      </c>
      <c r="B177" s="170">
        <v>27</v>
      </c>
      <c r="C177" s="33">
        <v>12</v>
      </c>
      <c r="D177" s="38">
        <v>1</v>
      </c>
      <c r="E177" s="396">
        <v>34</v>
      </c>
      <c r="G177" t="s">
        <v>175</v>
      </c>
      <c r="H177" s="170">
        <v>26</v>
      </c>
      <c r="I177" s="40">
        <v>15</v>
      </c>
      <c r="J177" s="33">
        <v>12</v>
      </c>
      <c r="K177" s="36">
        <v>24</v>
      </c>
      <c r="N177" s="39">
        <v>16</v>
      </c>
      <c r="O177" s="396">
        <v>36</v>
      </c>
      <c r="P177" s="325">
        <v>32</v>
      </c>
      <c r="Q177" s="396">
        <v>36</v>
      </c>
      <c r="R177" s="34">
        <v>9</v>
      </c>
    </row>
    <row r="178" spans="1:18" ht="12.75">
      <c r="A178" s="1" t="s">
        <v>27</v>
      </c>
      <c r="N178" s="171">
        <v>28</v>
      </c>
      <c r="O178" s="37">
        <v>20</v>
      </c>
      <c r="P178" s="37">
        <v>20</v>
      </c>
      <c r="Q178" s="37">
        <v>20</v>
      </c>
      <c r="R178" s="325">
        <v>31</v>
      </c>
    </row>
    <row r="179" spans="1:18" ht="12.75">
      <c r="A179" t="s">
        <v>31</v>
      </c>
      <c r="B179" s="36">
        <v>24</v>
      </c>
      <c r="C179" s="35">
        <v>6</v>
      </c>
      <c r="D179" s="38">
        <v>2</v>
      </c>
      <c r="E179" s="170">
        <v>26</v>
      </c>
      <c r="N179" s="38">
        <v>2</v>
      </c>
      <c r="O179" s="35">
        <v>6</v>
      </c>
      <c r="P179" s="171">
        <v>29</v>
      </c>
      <c r="Q179" s="34">
        <v>7</v>
      </c>
      <c r="R179" s="38">
        <v>3</v>
      </c>
    </row>
    <row r="180" spans="1:18" ht="12.75">
      <c r="A180" t="s">
        <v>32</v>
      </c>
      <c r="B180" s="38">
        <v>1</v>
      </c>
      <c r="C180" s="40">
        <v>15</v>
      </c>
      <c r="D180" s="36">
        <v>22</v>
      </c>
      <c r="E180" s="33">
        <v>10</v>
      </c>
      <c r="N180" s="40">
        <v>15</v>
      </c>
      <c r="O180" s="38">
        <v>3</v>
      </c>
      <c r="P180" s="396">
        <v>36</v>
      </c>
      <c r="Q180" s="396">
        <v>35</v>
      </c>
      <c r="R180" s="39">
        <v>18</v>
      </c>
    </row>
    <row r="181" spans="1:18" ht="12.75">
      <c r="A181" t="s">
        <v>33</v>
      </c>
      <c r="B181" s="40">
        <v>13</v>
      </c>
      <c r="C181" s="171">
        <v>28</v>
      </c>
      <c r="D181" s="34">
        <v>9</v>
      </c>
      <c r="E181" s="37">
        <v>21</v>
      </c>
      <c r="N181" s="36">
        <v>23</v>
      </c>
      <c r="O181" s="40">
        <v>15</v>
      </c>
      <c r="P181" s="325">
        <v>31</v>
      </c>
      <c r="Q181" s="36">
        <v>22</v>
      </c>
      <c r="R181" s="171">
        <v>28</v>
      </c>
    </row>
    <row r="182" spans="1:18" ht="12.75">
      <c r="A182" t="s">
        <v>34</v>
      </c>
      <c r="B182" s="39">
        <v>17</v>
      </c>
      <c r="C182" s="33">
        <v>12</v>
      </c>
      <c r="D182" s="35">
        <v>4</v>
      </c>
      <c r="E182" s="38">
        <v>3</v>
      </c>
      <c r="N182" s="170">
        <v>27</v>
      </c>
      <c r="O182" s="34">
        <v>9</v>
      </c>
      <c r="P182" s="170">
        <v>25</v>
      </c>
      <c r="Q182" s="325">
        <v>32</v>
      </c>
      <c r="R182" s="40">
        <v>13</v>
      </c>
    </row>
    <row r="183" spans="1:18" ht="12.75">
      <c r="A183" t="s">
        <v>35</v>
      </c>
      <c r="B183" s="396">
        <v>35</v>
      </c>
      <c r="C183" s="34">
        <v>8</v>
      </c>
      <c r="D183" s="35">
        <v>5</v>
      </c>
      <c r="E183" s="325">
        <v>32</v>
      </c>
      <c r="N183" s="33">
        <v>10</v>
      </c>
      <c r="O183" s="37">
        <v>19</v>
      </c>
      <c r="P183" s="325">
        <v>33</v>
      </c>
      <c r="Q183" s="40">
        <v>14</v>
      </c>
      <c r="R183" s="33">
        <v>10</v>
      </c>
    </row>
    <row r="184" spans="1:18" ht="12.75">
      <c r="A184" t="s">
        <v>36</v>
      </c>
      <c r="B184" s="37">
        <v>20</v>
      </c>
      <c r="C184" s="171">
        <v>29</v>
      </c>
      <c r="D184" s="396">
        <v>36</v>
      </c>
      <c r="E184" s="325">
        <v>31</v>
      </c>
      <c r="N184" s="396">
        <v>35</v>
      </c>
      <c r="O184" s="36">
        <v>23</v>
      </c>
      <c r="P184" s="39">
        <v>18</v>
      </c>
      <c r="Q184" s="37">
        <v>19</v>
      </c>
      <c r="R184" s="37">
        <v>20</v>
      </c>
    </row>
    <row r="185" spans="1:18" ht="12.75">
      <c r="A185" t="s">
        <v>86</v>
      </c>
      <c r="B185" s="170">
        <v>25</v>
      </c>
      <c r="C185" s="325">
        <v>33</v>
      </c>
      <c r="D185" s="39">
        <v>18</v>
      </c>
      <c r="E185" s="36">
        <v>23</v>
      </c>
      <c r="N185" s="37">
        <v>19</v>
      </c>
      <c r="O185" s="35">
        <v>4</v>
      </c>
      <c r="P185" s="36">
        <v>23</v>
      </c>
      <c r="Q185" s="39">
        <v>17</v>
      </c>
      <c r="R185" s="35">
        <v>5</v>
      </c>
    </row>
    <row r="186" spans="1:18" ht="12.75">
      <c r="A186" t="s">
        <v>154</v>
      </c>
      <c r="B186" s="33">
        <v>11</v>
      </c>
      <c r="C186" s="396">
        <v>34</v>
      </c>
      <c r="D186" s="171">
        <v>30</v>
      </c>
      <c r="E186" s="37">
        <v>19</v>
      </c>
      <c r="N186" s="396">
        <v>34</v>
      </c>
      <c r="O186" s="34">
        <v>7</v>
      </c>
      <c r="P186" s="33">
        <v>11</v>
      </c>
      <c r="Q186" s="325">
        <v>31</v>
      </c>
      <c r="R186" s="38">
        <v>2</v>
      </c>
    </row>
    <row r="187" spans="1:18" ht="12.75">
      <c r="A187" t="s">
        <v>175</v>
      </c>
      <c r="B187" s="170">
        <v>27</v>
      </c>
      <c r="C187" s="39">
        <v>16</v>
      </c>
      <c r="D187" s="34">
        <v>7</v>
      </c>
      <c r="E187" s="40">
        <v>14</v>
      </c>
      <c r="N187" s="325">
        <v>31</v>
      </c>
      <c r="O187" s="35">
        <v>5</v>
      </c>
      <c r="P187" s="396">
        <v>34</v>
      </c>
      <c r="Q187" s="171">
        <v>30</v>
      </c>
      <c r="R187" s="396">
        <v>35</v>
      </c>
    </row>
    <row r="188" spans="14:18" ht="12.75">
      <c r="N188" s="34">
        <v>8</v>
      </c>
      <c r="O188" s="39">
        <v>17</v>
      </c>
      <c r="P188" s="171">
        <v>30</v>
      </c>
      <c r="Q188" s="170">
        <v>27</v>
      </c>
      <c r="R188" s="35">
        <v>4</v>
      </c>
    </row>
    <row r="189" spans="14:18" ht="12.75">
      <c r="N189" s="40">
        <v>14</v>
      </c>
      <c r="O189" s="170">
        <v>26</v>
      </c>
      <c r="P189" s="37">
        <v>19</v>
      </c>
      <c r="Q189" s="35">
        <v>6</v>
      </c>
      <c r="R189" s="325">
        <v>33</v>
      </c>
    </row>
    <row r="190" spans="14:18" ht="12.75">
      <c r="N190" s="35">
        <v>6</v>
      </c>
      <c r="O190" s="170">
        <v>27</v>
      </c>
      <c r="P190" s="170">
        <v>27</v>
      </c>
      <c r="Q190" s="34">
        <v>8</v>
      </c>
      <c r="R190" s="170">
        <v>26</v>
      </c>
    </row>
    <row r="191" spans="14:18" ht="12.75">
      <c r="N191" s="325">
        <v>32</v>
      </c>
      <c r="O191" s="33">
        <v>12</v>
      </c>
      <c r="P191" s="39">
        <v>16</v>
      </c>
      <c r="Q191" s="33">
        <v>11</v>
      </c>
      <c r="R191" s="40">
        <v>15</v>
      </c>
    </row>
    <row r="192" spans="14:18" ht="12.75">
      <c r="N192" s="170">
        <v>25</v>
      </c>
      <c r="O192" s="38">
        <v>1</v>
      </c>
      <c r="P192" s="34">
        <v>7</v>
      </c>
      <c r="Q192" s="396">
        <v>34</v>
      </c>
      <c r="R192" s="33">
        <v>12</v>
      </c>
    </row>
    <row r="193" spans="14:18" ht="12.75">
      <c r="N193" s="171">
        <v>29</v>
      </c>
      <c r="O193" s="396">
        <v>34</v>
      </c>
      <c r="P193" s="40">
        <v>14</v>
      </c>
      <c r="Q193" s="38">
        <v>2</v>
      </c>
      <c r="R193" s="36">
        <v>24</v>
      </c>
    </row>
    <row r="194" spans="14:18" ht="12.75">
      <c r="N194" s="1"/>
      <c r="O194" s="1"/>
      <c r="P194" s="1"/>
      <c r="Q194" s="1"/>
      <c r="R194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2:K57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2.8515625" style="0" customWidth="1"/>
    <col min="2" max="2" width="7.8515625" style="0" customWidth="1"/>
    <col min="3" max="3" width="17.57421875" style="76" customWidth="1"/>
    <col min="5" max="5" width="9.57421875" style="0" customWidth="1"/>
    <col min="6" max="6" width="5.57421875" style="6" bestFit="1" customWidth="1"/>
    <col min="7" max="7" width="12.00390625" style="1065" customWidth="1"/>
    <col min="8" max="8" width="15.57421875" style="0" bestFit="1" customWidth="1"/>
    <col min="10" max="10" width="37.140625" style="720" customWidth="1"/>
  </cols>
  <sheetData>
    <row r="1" ht="12.75"/>
    <row r="2" spans="3:4" ht="24">
      <c r="C2" s="723" t="s">
        <v>190</v>
      </c>
      <c r="D2" s="650"/>
    </row>
    <row r="3" ht="12.75"/>
    <row r="4" spans="1:10" ht="15">
      <c r="A4" s="653"/>
      <c r="B4" s="653"/>
      <c r="C4" s="651" t="s">
        <v>191</v>
      </c>
      <c r="D4" s="653"/>
      <c r="E4" s="653"/>
      <c r="F4" s="657" t="s">
        <v>192</v>
      </c>
      <c r="G4" s="670"/>
      <c r="H4" s="653"/>
      <c r="I4" s="653"/>
      <c r="J4" s="721"/>
    </row>
    <row r="5" spans="1:10" ht="15">
      <c r="A5" s="653"/>
      <c r="B5" s="653"/>
      <c r="C5" s="655"/>
      <c r="D5" s="653"/>
      <c r="E5" s="653"/>
      <c r="F5" s="657"/>
      <c r="G5" s="670"/>
      <c r="H5" s="653"/>
      <c r="I5" s="653"/>
      <c r="J5" s="721"/>
    </row>
    <row r="6" spans="1:10" ht="15">
      <c r="A6" s="653"/>
      <c r="B6" s="652"/>
      <c r="C6" s="651" t="s">
        <v>193</v>
      </c>
      <c r="D6" s="653"/>
      <c r="E6" s="653"/>
      <c r="F6" s="657"/>
      <c r="G6" s="670"/>
      <c r="H6" s="653"/>
      <c r="I6" s="653"/>
      <c r="J6" s="721"/>
    </row>
    <row r="7" spans="1:10" ht="15">
      <c r="A7" s="653"/>
      <c r="B7" s="653"/>
      <c r="C7" s="655"/>
      <c r="D7" s="653"/>
      <c r="E7" s="653"/>
      <c r="F7" s="657"/>
      <c r="G7" s="670"/>
      <c r="H7" s="653"/>
      <c r="I7" s="653"/>
      <c r="J7" s="721"/>
    </row>
    <row r="8" spans="1:10" ht="15">
      <c r="A8" s="653"/>
      <c r="B8" s="653"/>
      <c r="C8" s="651" t="s">
        <v>194</v>
      </c>
      <c r="D8" s="653"/>
      <c r="E8" s="653"/>
      <c r="F8" s="657"/>
      <c r="G8" s="670"/>
      <c r="H8" s="653"/>
      <c r="I8" s="653"/>
      <c r="J8" s="721"/>
    </row>
    <row r="9" spans="1:10" ht="15">
      <c r="A9" s="653"/>
      <c r="B9" s="653"/>
      <c r="C9" s="655"/>
      <c r="D9" s="653"/>
      <c r="E9" s="653"/>
      <c r="F9" s="657"/>
      <c r="G9" s="670"/>
      <c r="H9" s="653"/>
      <c r="I9" s="653"/>
      <c r="J9" s="721"/>
    </row>
    <row r="10" spans="1:10" ht="15">
      <c r="A10" s="653"/>
      <c r="B10" s="653"/>
      <c r="C10" s="651" t="s">
        <v>195</v>
      </c>
      <c r="D10" s="657" t="s">
        <v>196</v>
      </c>
      <c r="E10" s="653" t="s">
        <v>197</v>
      </c>
      <c r="F10" s="657"/>
      <c r="G10" s="670"/>
      <c r="H10" s="653"/>
      <c r="I10" s="653"/>
      <c r="J10" s="721"/>
    </row>
    <row r="11" spans="1:10" ht="15">
      <c r="A11" s="653"/>
      <c r="B11" s="653"/>
      <c r="C11" s="655"/>
      <c r="D11" s="653"/>
      <c r="E11" s="653"/>
      <c r="F11" s="657"/>
      <c r="G11" s="670"/>
      <c r="H11" s="653"/>
      <c r="I11" s="653"/>
      <c r="J11" s="721"/>
    </row>
    <row r="12" spans="1:10" ht="15">
      <c r="A12" s="653"/>
      <c r="B12" s="653"/>
      <c r="C12" s="651" t="s">
        <v>198</v>
      </c>
      <c r="D12" s="914"/>
      <c r="E12" s="653"/>
      <c r="F12" s="657"/>
      <c r="G12" s="670"/>
      <c r="H12" s="653"/>
      <c r="I12" s="653"/>
      <c r="J12" s="721"/>
    </row>
    <row r="13" spans="1:10" ht="15">
      <c r="A13" s="653"/>
      <c r="B13" s="653"/>
      <c r="C13" s="655"/>
      <c r="D13" s="653"/>
      <c r="E13" s="653"/>
      <c r="F13" s="657"/>
      <c r="G13" s="670"/>
      <c r="H13" s="653"/>
      <c r="I13" s="653"/>
      <c r="J13" s="721"/>
    </row>
    <row r="14" spans="1:10" ht="15">
      <c r="A14" s="653"/>
      <c r="B14" s="653"/>
      <c r="C14" s="655"/>
      <c r="D14" s="653"/>
      <c r="E14" s="653"/>
      <c r="F14" s="657"/>
      <c r="G14" s="670"/>
      <c r="H14" s="653"/>
      <c r="I14" s="653"/>
      <c r="J14" s="721"/>
    </row>
    <row r="15" spans="1:10" ht="15">
      <c r="A15" s="653"/>
      <c r="B15" s="653"/>
      <c r="C15" s="655"/>
      <c r="D15" s="653"/>
      <c r="E15" s="653"/>
      <c r="F15" s="657"/>
      <c r="G15" s="670"/>
      <c r="H15" s="653"/>
      <c r="I15" s="653"/>
      <c r="J15" s="721"/>
    </row>
    <row r="16" spans="1:10" ht="15">
      <c r="A16" s="653"/>
      <c r="B16" s="654" t="s">
        <v>204</v>
      </c>
      <c r="C16" s="655"/>
      <c r="D16" s="653"/>
      <c r="E16" s="653"/>
      <c r="F16" s="657"/>
      <c r="G16" s="670"/>
      <c r="H16" s="653"/>
      <c r="I16" s="655"/>
      <c r="J16" s="721"/>
    </row>
    <row r="17" spans="1:11" ht="15">
      <c r="A17" s="653"/>
      <c r="B17" s="653"/>
      <c r="C17" s="655"/>
      <c r="D17" s="653"/>
      <c r="E17" s="655" t="s">
        <v>200</v>
      </c>
      <c r="F17" s="657" t="s">
        <v>202</v>
      </c>
      <c r="G17" s="670"/>
      <c r="H17" s="653"/>
      <c r="I17" s="655" t="s">
        <v>384</v>
      </c>
      <c r="J17" s="1066"/>
      <c r="K17" s="48"/>
    </row>
    <row r="18" spans="1:10" ht="15">
      <c r="A18" s="653"/>
      <c r="B18" s="653"/>
      <c r="C18" s="655"/>
      <c r="D18" s="653"/>
      <c r="E18" s="655"/>
      <c r="F18" s="657"/>
      <c r="G18" s="670"/>
      <c r="H18" s="653"/>
      <c r="I18" s="655"/>
      <c r="J18" s="721"/>
    </row>
    <row r="19" spans="1:11" ht="15">
      <c r="A19" s="653"/>
      <c r="B19" s="653"/>
      <c r="C19" s="655"/>
      <c r="D19" s="653"/>
      <c r="E19" s="655" t="s">
        <v>201</v>
      </c>
      <c r="F19" s="657" t="s">
        <v>202</v>
      </c>
      <c r="G19" s="670"/>
      <c r="H19" s="653"/>
      <c r="I19" s="655" t="s">
        <v>384</v>
      </c>
      <c r="J19" s="1066"/>
      <c r="K19" s="48"/>
    </row>
    <row r="20" spans="1:11" ht="15">
      <c r="A20" s="653"/>
      <c r="B20" s="653"/>
      <c r="C20" s="655"/>
      <c r="D20" s="653"/>
      <c r="E20" s="655"/>
      <c r="F20" s="657" t="s">
        <v>388</v>
      </c>
      <c r="G20" s="670"/>
      <c r="H20" s="653"/>
      <c r="I20" s="655" t="s">
        <v>384</v>
      </c>
      <c r="J20" s="1066"/>
      <c r="K20" s="48"/>
    </row>
    <row r="21" spans="1:11" ht="15">
      <c r="A21" s="653"/>
      <c r="B21" s="653"/>
      <c r="C21" s="655"/>
      <c r="D21" s="653"/>
      <c r="E21" s="655"/>
      <c r="F21" s="657" t="s">
        <v>202</v>
      </c>
      <c r="G21" s="670"/>
      <c r="H21" s="653"/>
      <c r="I21" s="655" t="s">
        <v>384</v>
      </c>
      <c r="J21" s="1066"/>
      <c r="K21" s="1063"/>
    </row>
    <row r="22" spans="1:10" ht="15">
      <c r="A22" s="653"/>
      <c r="B22" s="653"/>
      <c r="C22" s="655"/>
      <c r="D22" s="653"/>
      <c r="E22" s="655"/>
      <c r="F22" s="657"/>
      <c r="G22" s="670"/>
      <c r="H22" s="653"/>
      <c r="I22" s="655"/>
      <c r="J22" s="721"/>
    </row>
    <row r="23" spans="1:11" ht="15">
      <c r="A23" s="653"/>
      <c r="B23" s="653"/>
      <c r="C23" s="655"/>
      <c r="D23" s="653"/>
      <c r="E23" s="655" t="s">
        <v>199</v>
      </c>
      <c r="F23" s="657" t="s">
        <v>202</v>
      </c>
      <c r="G23" s="1066"/>
      <c r="H23" s="1066"/>
      <c r="I23" s="655" t="s">
        <v>384</v>
      </c>
      <c r="J23" s="1066"/>
      <c r="K23" s="1063"/>
    </row>
    <row r="24" spans="1:11" ht="15">
      <c r="A24" s="653"/>
      <c r="B24" s="653"/>
      <c r="C24" s="655"/>
      <c r="D24" s="653"/>
      <c r="E24" s="653"/>
      <c r="F24" s="657" t="s">
        <v>202</v>
      </c>
      <c r="G24" s="1066"/>
      <c r="H24" s="1066"/>
      <c r="I24" s="655" t="s">
        <v>384</v>
      </c>
      <c r="J24" s="1066"/>
      <c r="K24" s="1063"/>
    </row>
    <row r="25" spans="1:11" ht="15">
      <c r="A25" s="653"/>
      <c r="B25" s="653"/>
      <c r="C25" s="655"/>
      <c r="D25" s="653"/>
      <c r="E25" s="653"/>
      <c r="F25" s="657" t="s">
        <v>202</v>
      </c>
      <c r="G25" s="1066"/>
      <c r="H25" s="1066"/>
      <c r="I25" s="655" t="s">
        <v>384</v>
      </c>
      <c r="J25" s="1066"/>
      <c r="K25" s="1063"/>
    </row>
    <row r="26" spans="1:11" ht="15">
      <c r="A26" s="653"/>
      <c r="B26" s="653"/>
      <c r="C26" s="655"/>
      <c r="D26" s="653"/>
      <c r="E26" s="653"/>
      <c r="F26" s="657" t="s">
        <v>202</v>
      </c>
      <c r="G26" s="1066"/>
      <c r="H26" s="1066"/>
      <c r="I26" s="655" t="s">
        <v>384</v>
      </c>
      <c r="J26" s="1066"/>
      <c r="K26" s="1063"/>
    </row>
    <row r="27" spans="1:11" ht="15">
      <c r="A27" s="653"/>
      <c r="B27" s="653"/>
      <c r="C27" s="655"/>
      <c r="D27" s="653"/>
      <c r="E27" s="653"/>
      <c r="F27" s="657" t="s">
        <v>202</v>
      </c>
      <c r="G27" s="1066"/>
      <c r="H27" s="1066"/>
      <c r="I27" s="655" t="s">
        <v>384</v>
      </c>
      <c r="J27" s="1066"/>
      <c r="K27" s="1063"/>
    </row>
    <row r="28" spans="1:11" ht="15">
      <c r="A28" s="653"/>
      <c r="B28" s="653"/>
      <c r="C28" s="655"/>
      <c r="D28" s="653"/>
      <c r="E28" s="653"/>
      <c r="F28" s="657" t="s">
        <v>202</v>
      </c>
      <c r="G28" s="1066"/>
      <c r="H28" s="1066"/>
      <c r="I28" s="655" t="s">
        <v>384</v>
      </c>
      <c r="J28" s="1066"/>
      <c r="K28" s="1063"/>
    </row>
    <row r="29" spans="1:11" ht="15">
      <c r="A29" s="653"/>
      <c r="B29" s="653"/>
      <c r="C29" s="655"/>
      <c r="D29" s="653"/>
      <c r="E29" s="653"/>
      <c r="F29" s="657" t="s">
        <v>202</v>
      </c>
      <c r="G29" s="1066"/>
      <c r="H29" s="1066"/>
      <c r="I29" s="655" t="s">
        <v>384</v>
      </c>
      <c r="J29" s="1066"/>
      <c r="K29" s="1063"/>
    </row>
    <row r="30" spans="1:11" ht="15">
      <c r="A30" s="653"/>
      <c r="B30" s="653"/>
      <c r="C30" s="655"/>
      <c r="D30" s="653"/>
      <c r="E30" s="653"/>
      <c r="F30" s="657" t="s">
        <v>202</v>
      </c>
      <c r="G30" s="1066"/>
      <c r="H30" s="1066"/>
      <c r="I30" s="655" t="s">
        <v>384</v>
      </c>
      <c r="J30" s="1066"/>
      <c r="K30" s="1063"/>
    </row>
    <row r="31" spans="1:11" ht="15">
      <c r="A31" s="653"/>
      <c r="B31" s="653"/>
      <c r="C31" s="655"/>
      <c r="D31" s="653"/>
      <c r="E31" s="653"/>
      <c r="F31" s="657" t="s">
        <v>202</v>
      </c>
      <c r="G31" s="1066"/>
      <c r="H31" s="1066"/>
      <c r="I31" s="655" t="s">
        <v>384</v>
      </c>
      <c r="J31" s="1066"/>
      <c r="K31" s="1063"/>
    </row>
    <row r="32" spans="1:11" ht="15">
      <c r="A32" s="653"/>
      <c r="B32" s="653"/>
      <c r="C32" s="655"/>
      <c r="D32" s="653"/>
      <c r="E32" s="653"/>
      <c r="F32" s="657" t="s">
        <v>202</v>
      </c>
      <c r="G32" s="1066"/>
      <c r="H32" s="653"/>
      <c r="I32" s="655" t="s">
        <v>384</v>
      </c>
      <c r="J32" s="1066"/>
      <c r="K32" s="1063"/>
    </row>
    <row r="33" spans="1:11" ht="15.75">
      <c r="A33" s="653"/>
      <c r="B33" s="653"/>
      <c r="C33" s="655"/>
      <c r="D33" s="653"/>
      <c r="E33" s="653"/>
      <c r="F33" s="657" t="s">
        <v>202</v>
      </c>
      <c r="G33" s="670"/>
      <c r="H33" s="653"/>
      <c r="I33" s="655" t="s">
        <v>384</v>
      </c>
      <c r="J33" s="1066"/>
      <c r="K33" s="1064"/>
    </row>
    <row r="34" spans="1:10" ht="15">
      <c r="A34" s="653"/>
      <c r="B34" s="653"/>
      <c r="C34" s="655"/>
      <c r="D34" s="653"/>
      <c r="E34" s="653"/>
      <c r="F34" s="657"/>
      <c r="G34" s="670"/>
      <c r="H34" s="653"/>
      <c r="I34" s="655"/>
      <c r="J34" s="721"/>
    </row>
    <row r="35" spans="1:10" ht="15">
      <c r="A35" s="653"/>
      <c r="B35" s="653"/>
      <c r="C35" s="655"/>
      <c r="D35" s="653"/>
      <c r="E35" s="653"/>
      <c r="F35" s="657"/>
      <c r="G35" s="670"/>
      <c r="H35" s="653"/>
      <c r="I35" s="655"/>
      <c r="J35" s="721"/>
    </row>
    <row r="36" spans="1:10" ht="15">
      <c r="A36" s="653"/>
      <c r="B36" s="653"/>
      <c r="C36" s="655"/>
      <c r="D36" s="653"/>
      <c r="E36" s="653"/>
      <c r="F36" s="657"/>
      <c r="G36" s="670"/>
      <c r="H36" s="653"/>
      <c r="I36" s="653"/>
      <c r="J36" s="721"/>
    </row>
    <row r="37" spans="1:10" ht="15">
      <c r="A37" s="653"/>
      <c r="B37" s="654" t="s">
        <v>203</v>
      </c>
      <c r="C37" s="655"/>
      <c r="D37" s="653" t="s">
        <v>571</v>
      </c>
      <c r="E37" s="653"/>
      <c r="F37" s="657"/>
      <c r="G37" s="670"/>
      <c r="H37" s="653"/>
      <c r="I37" s="653"/>
      <c r="J37" s="721"/>
    </row>
    <row r="38" spans="1:10" ht="15">
      <c r="A38" s="653"/>
      <c r="B38" s="653"/>
      <c r="C38" s="655"/>
      <c r="D38" s="653"/>
      <c r="E38" s="653"/>
      <c r="F38" s="657"/>
      <c r="G38" s="670"/>
      <c r="H38" s="653"/>
      <c r="I38" s="653"/>
      <c r="J38" s="721"/>
    </row>
    <row r="39" spans="1:10" ht="15">
      <c r="A39" s="653"/>
      <c r="B39" s="654" t="s">
        <v>205</v>
      </c>
      <c r="C39" s="655"/>
      <c r="D39" s="653"/>
      <c r="E39" s="653"/>
      <c r="F39" s="657"/>
      <c r="G39" s="670"/>
      <c r="H39" s="653"/>
      <c r="I39" s="653"/>
      <c r="J39" s="721"/>
    </row>
    <row r="40" spans="1:10" ht="15">
      <c r="A40" s="653"/>
      <c r="B40" s="653"/>
      <c r="C40" s="655"/>
      <c r="D40" s="653"/>
      <c r="E40" s="653"/>
      <c r="F40" s="657"/>
      <c r="G40" s="670"/>
      <c r="H40" s="653"/>
      <c r="I40" s="653"/>
      <c r="J40" s="721"/>
    </row>
    <row r="41" spans="1:10" ht="15">
      <c r="A41" s="653"/>
      <c r="B41" s="653"/>
      <c r="C41" s="655" t="s">
        <v>206</v>
      </c>
      <c r="D41" s="653"/>
      <c r="E41" s="653"/>
      <c r="F41" s="657"/>
      <c r="G41" s="670"/>
      <c r="H41" s="653"/>
      <c r="I41" s="653"/>
      <c r="J41" s="721"/>
    </row>
    <row r="42" spans="1:10" ht="15">
      <c r="A42" s="653"/>
      <c r="B42" s="653"/>
      <c r="C42" s="655"/>
      <c r="D42" s="653"/>
      <c r="E42" s="653"/>
      <c r="F42" s="657"/>
      <c r="G42" s="670"/>
      <c r="H42" s="653"/>
      <c r="I42" s="653"/>
      <c r="J42" s="721"/>
    </row>
    <row r="43" spans="1:10" ht="15">
      <c r="A43" s="653"/>
      <c r="B43" s="653"/>
      <c r="C43" s="655" t="s">
        <v>207</v>
      </c>
      <c r="D43" s="653"/>
      <c r="E43" s="653"/>
      <c r="F43" s="657"/>
      <c r="G43" s="670"/>
      <c r="H43" s="653"/>
      <c r="I43" s="653"/>
      <c r="J43" s="721"/>
    </row>
    <row r="44" spans="1:10" ht="15">
      <c r="A44" s="653"/>
      <c r="B44" s="653"/>
      <c r="C44" s="655"/>
      <c r="D44" s="653"/>
      <c r="E44" s="653"/>
      <c r="F44" s="657"/>
      <c r="G44" s="670"/>
      <c r="H44" s="653"/>
      <c r="I44" s="653"/>
      <c r="J44" s="721"/>
    </row>
    <row r="45" spans="1:10" ht="15">
      <c r="A45" s="653"/>
      <c r="B45" s="653"/>
      <c r="C45" s="655" t="s">
        <v>208</v>
      </c>
      <c r="D45" s="653"/>
      <c r="E45" s="653"/>
      <c r="F45" s="657"/>
      <c r="G45" s="670"/>
      <c r="H45" s="653"/>
      <c r="I45" s="653"/>
      <c r="J45" s="721"/>
    </row>
    <row r="46" spans="1:10" ht="15">
      <c r="A46" s="653"/>
      <c r="B46" s="653"/>
      <c r="C46" s="655"/>
      <c r="D46" s="653"/>
      <c r="E46" s="653"/>
      <c r="F46" s="657"/>
      <c r="G46" s="670"/>
      <c r="H46" s="653"/>
      <c r="I46" s="653"/>
      <c r="J46" s="721"/>
    </row>
    <row r="47" spans="1:10" ht="15">
      <c r="A47" s="653"/>
      <c r="B47" s="653"/>
      <c r="C47" s="655" t="s">
        <v>209</v>
      </c>
      <c r="D47" s="653" t="s">
        <v>548</v>
      </c>
      <c r="E47" s="653"/>
      <c r="F47" s="657"/>
      <c r="G47" s="670"/>
      <c r="H47" s="653"/>
      <c r="I47" s="653"/>
      <c r="J47" s="721"/>
    </row>
    <row r="48" spans="1:10" ht="15">
      <c r="A48" s="653"/>
      <c r="B48" s="653"/>
      <c r="C48" s="655"/>
      <c r="D48" s="653"/>
      <c r="E48" s="653"/>
      <c r="F48" s="657"/>
      <c r="G48" s="670"/>
      <c r="H48" s="653"/>
      <c r="I48" s="653"/>
      <c r="J48" s="721"/>
    </row>
    <row r="49" spans="1:10" ht="15">
      <c r="A49" s="653"/>
      <c r="B49" s="653"/>
      <c r="C49" s="655" t="s">
        <v>210</v>
      </c>
      <c r="D49" s="653" t="s">
        <v>548</v>
      </c>
      <c r="E49" s="653"/>
      <c r="F49" s="657"/>
      <c r="G49" s="670"/>
      <c r="H49" s="653"/>
      <c r="I49" s="653"/>
      <c r="J49" s="721"/>
    </row>
    <row r="50" spans="1:10" ht="15">
      <c r="A50" s="653"/>
      <c r="B50" s="653"/>
      <c r="C50" s="655"/>
      <c r="D50" s="653"/>
      <c r="E50" s="653"/>
      <c r="F50" s="657"/>
      <c r="G50" s="670"/>
      <c r="H50" s="653"/>
      <c r="I50" s="653"/>
      <c r="J50" s="721"/>
    </row>
    <row r="51" spans="1:10" ht="15">
      <c r="A51" s="653"/>
      <c r="B51" s="653"/>
      <c r="C51" s="655" t="s">
        <v>211</v>
      </c>
      <c r="D51" s="653" t="s">
        <v>570</v>
      </c>
      <c r="E51" s="653"/>
      <c r="F51" s="657"/>
      <c r="G51" s="670"/>
      <c r="H51" s="653"/>
      <c r="I51" s="653"/>
      <c r="J51" s="721"/>
    </row>
    <row r="52" spans="1:10" ht="15">
      <c r="A52" s="653"/>
      <c r="B52" s="653"/>
      <c r="C52" s="655"/>
      <c r="D52" s="653"/>
      <c r="E52" s="653"/>
      <c r="F52" s="657"/>
      <c r="G52" s="670"/>
      <c r="H52" s="653"/>
      <c r="I52" s="653"/>
      <c r="J52" s="721"/>
    </row>
    <row r="53" spans="1:10" ht="15">
      <c r="A53" s="653"/>
      <c r="B53" s="653"/>
      <c r="C53" s="655"/>
      <c r="D53" s="653"/>
      <c r="E53" s="653"/>
      <c r="F53" s="657"/>
      <c r="G53" s="670"/>
      <c r="H53" s="653"/>
      <c r="I53" s="653"/>
      <c r="J53" s="721"/>
    </row>
    <row r="54" spans="1:10" ht="15">
      <c r="A54" s="653"/>
      <c r="B54" s="653"/>
      <c r="C54" s="655"/>
      <c r="D54" s="653"/>
      <c r="E54" s="653"/>
      <c r="F54" s="657"/>
      <c r="G54" s="670"/>
      <c r="H54" s="653"/>
      <c r="I54" s="653"/>
      <c r="J54" s="721"/>
    </row>
    <row r="55" spans="1:10" ht="15">
      <c r="A55" s="653"/>
      <c r="B55" s="653"/>
      <c r="C55" s="655"/>
      <c r="D55" s="653"/>
      <c r="E55" s="653"/>
      <c r="F55" s="657"/>
      <c r="G55" s="670"/>
      <c r="H55" s="653"/>
      <c r="I55" s="653"/>
      <c r="J55" s="721"/>
    </row>
    <row r="56" spans="1:10" ht="15">
      <c r="A56" s="653"/>
      <c r="B56" s="653"/>
      <c r="C56" s="655"/>
      <c r="D56" s="653"/>
      <c r="E56" s="653"/>
      <c r="F56" s="657"/>
      <c r="G56" s="670"/>
      <c r="H56" s="653"/>
      <c r="I56" s="653"/>
      <c r="J56" s="721"/>
    </row>
    <row r="57" spans="1:10" ht="15">
      <c r="A57" s="653"/>
      <c r="B57" s="653"/>
      <c r="C57" s="655"/>
      <c r="D57" s="653"/>
      <c r="E57" s="653"/>
      <c r="F57" s="657"/>
      <c r="G57" s="670"/>
      <c r="H57" s="653"/>
      <c r="I57" s="653"/>
      <c r="J57" s="72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2:L113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5.28125" style="0" customWidth="1"/>
    <col min="2" max="2" width="7.421875" style="0" customWidth="1"/>
    <col min="3" max="3" width="30.140625" style="0" customWidth="1"/>
    <col min="4" max="4" width="7.7109375" style="0" customWidth="1"/>
    <col min="5" max="6" width="10.7109375" style="0" customWidth="1"/>
  </cols>
  <sheetData>
    <row r="1" ht="5.25" customHeight="1"/>
    <row r="2" ht="24">
      <c r="D2" s="722" t="s">
        <v>212</v>
      </c>
    </row>
    <row r="3" spans="1:10" ht="15">
      <c r="A3" s="653"/>
      <c r="B3" s="653"/>
      <c r="C3" s="653"/>
      <c r="D3" s="653"/>
      <c r="E3" s="653"/>
      <c r="F3" s="653"/>
      <c r="G3" s="653"/>
      <c r="H3" s="653"/>
      <c r="I3" s="653"/>
      <c r="J3" s="653"/>
    </row>
    <row r="4" spans="1:10" ht="14.25" customHeight="1">
      <c r="A4" s="653"/>
      <c r="B4" s="653"/>
      <c r="C4" s="653"/>
      <c r="D4" s="653"/>
      <c r="E4" s="653"/>
      <c r="F4" s="653"/>
      <c r="G4" s="653"/>
      <c r="H4" s="653"/>
      <c r="I4" s="653"/>
      <c r="J4" s="653"/>
    </row>
    <row r="5" spans="1:10" ht="15">
      <c r="A5" s="653"/>
      <c r="B5" s="653"/>
      <c r="C5" s="651" t="s">
        <v>191</v>
      </c>
      <c r="D5" s="670"/>
      <c r="E5" s="1177" t="s">
        <v>573</v>
      </c>
      <c r="F5" s="1177"/>
      <c r="G5" s="1177"/>
      <c r="H5" s="1177"/>
      <c r="I5" s="653"/>
      <c r="J5" s="653"/>
    </row>
    <row r="6" spans="1:10" ht="15">
      <c r="A6" s="653"/>
      <c r="B6" s="653"/>
      <c r="C6" s="655"/>
      <c r="D6" s="653"/>
      <c r="E6" s="653"/>
      <c r="F6" s="653"/>
      <c r="G6" s="653"/>
      <c r="H6" s="653"/>
      <c r="I6" s="653"/>
      <c r="J6" s="653"/>
    </row>
    <row r="7" spans="1:10" ht="15">
      <c r="A7" s="653"/>
      <c r="B7" s="653"/>
      <c r="C7" s="651" t="s">
        <v>193</v>
      </c>
      <c r="D7" s="653"/>
      <c r="E7" s="653" t="s">
        <v>298</v>
      </c>
      <c r="F7" s="653"/>
      <c r="G7" s="653"/>
      <c r="H7" s="653"/>
      <c r="I7" s="653"/>
      <c r="J7" s="653"/>
    </row>
    <row r="8" spans="1:10" ht="15">
      <c r="A8" s="653"/>
      <c r="B8" s="653"/>
      <c r="C8" s="655"/>
      <c r="D8" s="653"/>
      <c r="E8" s="653"/>
      <c r="F8" s="653"/>
      <c r="G8" s="653"/>
      <c r="H8" s="653"/>
      <c r="I8" s="653"/>
      <c r="J8" s="653"/>
    </row>
    <row r="9" spans="1:10" ht="15">
      <c r="A9" s="653"/>
      <c r="B9" s="653"/>
      <c r="C9" s="651" t="s">
        <v>194</v>
      </c>
      <c r="D9" s="653"/>
      <c r="E9" s="653"/>
      <c r="F9" s="653"/>
      <c r="G9" s="653"/>
      <c r="H9" s="653"/>
      <c r="I9" s="653"/>
      <c r="J9" s="653"/>
    </row>
    <row r="10" spans="1:10" ht="15">
      <c r="A10" s="653"/>
      <c r="B10" s="653"/>
      <c r="C10" s="655"/>
      <c r="D10" s="653"/>
      <c r="E10" s="653"/>
      <c r="F10" s="653"/>
      <c r="G10" s="653"/>
      <c r="H10" s="653"/>
      <c r="I10" s="653"/>
      <c r="J10" s="653"/>
    </row>
    <row r="11" spans="1:10" ht="15">
      <c r="A11" s="653"/>
      <c r="B11" s="653"/>
      <c r="C11" s="651" t="s">
        <v>195</v>
      </c>
      <c r="D11" s="657"/>
      <c r="E11" s="653" t="s">
        <v>196</v>
      </c>
      <c r="F11" s="653"/>
      <c r="G11" s="653"/>
      <c r="H11" s="653"/>
      <c r="I11" s="653"/>
      <c r="J11" s="653"/>
    </row>
    <row r="12" spans="1:10" ht="15">
      <c r="A12" s="653"/>
      <c r="B12" s="653"/>
      <c r="C12" s="651"/>
      <c r="D12" s="657"/>
      <c r="E12" s="653"/>
      <c r="F12" s="653"/>
      <c r="G12" s="653"/>
      <c r="H12" s="653"/>
      <c r="I12" s="653"/>
      <c r="J12" s="653"/>
    </row>
    <row r="13" spans="1:10" ht="15">
      <c r="A13" s="653"/>
      <c r="B13" s="653"/>
      <c r="C13" s="655"/>
      <c r="D13" s="653"/>
      <c r="E13" s="653"/>
      <c r="F13" s="653"/>
      <c r="G13" s="653"/>
      <c r="H13" s="653"/>
      <c r="I13" s="653"/>
      <c r="J13" s="653"/>
    </row>
    <row r="14" spans="1:11" ht="15">
      <c r="A14" s="653"/>
      <c r="B14" s="1175" t="s">
        <v>213</v>
      </c>
      <c r="C14" s="1175" t="s">
        <v>214</v>
      </c>
      <c r="D14" s="1175"/>
      <c r="E14" s="1175"/>
      <c r="F14" s="1175" t="s">
        <v>215</v>
      </c>
      <c r="G14" s="1175"/>
      <c r="H14" s="1175"/>
      <c r="I14" s="915"/>
      <c r="J14" s="1175" t="s">
        <v>219</v>
      </c>
      <c r="K14" s="656"/>
    </row>
    <row r="15" spans="1:11" ht="22.5" customHeight="1">
      <c r="A15" s="653"/>
      <c r="B15" s="1176"/>
      <c r="C15" s="683" t="s">
        <v>216</v>
      </c>
      <c r="D15" s="683" t="s">
        <v>217</v>
      </c>
      <c r="E15" s="683" t="s">
        <v>218</v>
      </c>
      <c r="F15" s="683" t="s">
        <v>20</v>
      </c>
      <c r="G15" s="683" t="s">
        <v>21</v>
      </c>
      <c r="H15" s="683" t="s">
        <v>27</v>
      </c>
      <c r="I15" s="683" t="s">
        <v>28</v>
      </c>
      <c r="J15" s="1176"/>
      <c r="K15" s="656"/>
    </row>
    <row r="16" spans="1:10" ht="15" customHeight="1">
      <c r="A16" s="653"/>
      <c r="B16" s="679">
        <v>1</v>
      </c>
      <c r="C16" s="680" t="s">
        <v>2</v>
      </c>
      <c r="D16" s="681" t="s">
        <v>242</v>
      </c>
      <c r="E16" s="681" t="s">
        <v>354</v>
      </c>
      <c r="F16" s="682">
        <f>'Total General'!E3+'Total General'!F3+'Total General'!G3</f>
        <v>2678.4880656577066</v>
      </c>
      <c r="G16" s="682">
        <f>'Total General'!I3+'Total General'!J3+'Total General'!K3</f>
        <v>2746.353436143473</v>
      </c>
      <c r="H16" s="682">
        <f>'Total General'!M3+'Total General'!N3+'Total General'!O3</f>
        <v>2932.2893195132947</v>
      </c>
      <c r="I16" s="682">
        <f>'Total General'!Q3+'Total General'!R3+'Total General'!S3</f>
        <v>2564.3072334433023</v>
      </c>
      <c r="J16" s="916">
        <f>'Total General'!Y3-'Total General'!Z3-'Total General'!AA3-'Total General'!AB3</f>
        <v>8589.58696166535</v>
      </c>
    </row>
    <row r="17" spans="1:10" ht="15" customHeight="1">
      <c r="A17" s="653"/>
      <c r="B17" s="679">
        <v>2</v>
      </c>
      <c r="C17" s="680" t="s">
        <v>1</v>
      </c>
      <c r="D17" s="681" t="s">
        <v>227</v>
      </c>
      <c r="E17" s="681" t="s">
        <v>297</v>
      </c>
      <c r="F17" s="682">
        <f>'Total General'!E4+'Total General'!F4+'Total General'!G4</f>
        <v>2808.1485958218855</v>
      </c>
      <c r="G17" s="682">
        <f>'Total General'!I4+'Total General'!J4+'Total General'!K4</f>
        <v>2735.0775089520193</v>
      </c>
      <c r="H17" s="682">
        <f>'Total General'!M4+'Total General'!N4+'Total General'!O4</f>
        <v>2707.7619348434255</v>
      </c>
      <c r="I17" s="682">
        <f>'Total General'!Q4+'Total General'!R4+'Total General'!S4</f>
        <v>2840.675174969123</v>
      </c>
      <c r="J17" s="916">
        <f>'Total General'!Y4-'Total General'!Z4-'Total General'!AA4-'Total General'!AB4</f>
        <v>8566.336707955597</v>
      </c>
    </row>
    <row r="18" spans="1:10" ht="15" customHeight="1">
      <c r="A18" s="653"/>
      <c r="B18" s="679">
        <v>3</v>
      </c>
      <c r="C18" s="680" t="s">
        <v>5</v>
      </c>
      <c r="D18" s="681" t="s">
        <v>242</v>
      </c>
      <c r="E18" s="681" t="s">
        <v>241</v>
      </c>
      <c r="F18" s="682">
        <f>'Total General'!E5+'Total General'!F5+'Total General'!G5</f>
        <v>2525.597546742865</v>
      </c>
      <c r="G18" s="682">
        <f>'Total General'!I5+'Total General'!J5+'Total General'!K5</f>
        <v>2834.9624060150377</v>
      </c>
      <c r="H18" s="682">
        <f>'Total General'!M5+'Total General'!N5+'Total General'!O5</f>
        <v>2937.067337948395</v>
      </c>
      <c r="I18" s="682">
        <f>'Total General'!Q5+'Total General'!R5+'Total General'!S5</f>
        <v>994.236311239193</v>
      </c>
      <c r="J18" s="916">
        <f>'Total General'!Y5-'Total General'!Z5-'Total General'!AA5-'Total General'!AB5</f>
        <v>8507.520913614619</v>
      </c>
    </row>
    <row r="19" spans="1:10" ht="15" customHeight="1">
      <c r="A19" s="653"/>
      <c r="B19" s="679">
        <v>4</v>
      </c>
      <c r="C19" s="680" t="s">
        <v>156</v>
      </c>
      <c r="D19" s="681" t="s">
        <v>349</v>
      </c>
      <c r="E19" s="681" t="s">
        <v>350</v>
      </c>
      <c r="F19" s="682">
        <f>'Total General'!E6+'Total General'!F6+'Total General'!G6</f>
        <v>2739.202657807309</v>
      </c>
      <c r="G19" s="682">
        <f>'Total General'!I6+'Total General'!J6+'Total General'!K6</f>
        <v>2504.258246779966</v>
      </c>
      <c r="H19" s="682">
        <f>'Total General'!M6+'Total General'!N6+'Total General'!O6</f>
        <v>2693.64161849711</v>
      </c>
      <c r="I19" s="682">
        <f>'Total General'!Q6+'Total General'!R6+'Total General'!S6</f>
        <v>2776.0243632336656</v>
      </c>
      <c r="J19" s="916">
        <f>'Total General'!Y6-'Total General'!Z6-'Total General'!AA6-'Total General'!AB6</f>
        <v>8363.615943346966</v>
      </c>
    </row>
    <row r="20" spans="1:10" ht="15" customHeight="1">
      <c r="A20" s="653"/>
      <c r="B20" s="679">
        <v>5</v>
      </c>
      <c r="C20" s="680" t="s">
        <v>3</v>
      </c>
      <c r="D20" s="681" t="s">
        <v>355</v>
      </c>
      <c r="E20" s="681" t="s">
        <v>247</v>
      </c>
      <c r="F20" s="682">
        <f>'Total General'!E7+'Total General'!F7+'Total General'!G7</f>
        <v>2545.7510246313705</v>
      </c>
      <c r="G20" s="682">
        <f>'Total General'!I7+'Total General'!J7+'Total General'!K7</f>
        <v>2624.778761061947</v>
      </c>
      <c r="H20" s="682">
        <f>'Total General'!M7+'Total General'!N7+'Total General'!O7</f>
        <v>2798.3914209115283</v>
      </c>
      <c r="I20" s="682">
        <f>'Total General'!Q7+'Total General'!R7+'Total General'!S7</f>
        <v>2188.592565911775</v>
      </c>
      <c r="J20" s="916">
        <f>'Total General'!Y7-'Total General'!Z7-'Total General'!AA7-'Total General'!AB7</f>
        <v>8179.212350819673</v>
      </c>
    </row>
    <row r="21" spans="1:10" ht="15" customHeight="1">
      <c r="A21" s="653"/>
      <c r="B21" s="679">
        <v>6</v>
      </c>
      <c r="C21" s="680" t="s">
        <v>454</v>
      </c>
      <c r="D21" s="681" t="s">
        <v>561</v>
      </c>
      <c r="E21" s="681" t="s">
        <v>461</v>
      </c>
      <c r="F21" s="682">
        <f>'Total General'!E8+'Total General'!F8+'Total General'!G8</f>
        <v>2702.2619673855866</v>
      </c>
      <c r="G21" s="682">
        <f>'Total General'!I8+'Total General'!J8+'Total General'!K8</f>
        <v>2462.3424286948457</v>
      </c>
      <c r="H21" s="682">
        <f>'Total General'!M8+'Total General'!N8+'Total General'!O8</f>
        <v>2555.1276804575373</v>
      </c>
      <c r="I21" s="682">
        <f>'Total General'!Q8+'Total General'!R8+'Total General'!S8</f>
        <v>2497.765672769651</v>
      </c>
      <c r="J21" s="916">
        <f>'Total General'!Y8-'Total General'!Z8-'Total General'!AA8-'Total General'!AB8</f>
        <v>8151.430345584409</v>
      </c>
    </row>
    <row r="22" spans="1:10" ht="15" customHeight="1">
      <c r="A22" s="653"/>
      <c r="B22" s="679">
        <v>7</v>
      </c>
      <c r="C22" s="680" t="s">
        <v>180</v>
      </c>
      <c r="D22" s="681" t="s">
        <v>347</v>
      </c>
      <c r="E22" s="681" t="s">
        <v>348</v>
      </c>
      <c r="F22" s="682">
        <f>'Total General'!E9+'Total General'!F9+'Total General'!G9</f>
        <v>2734.440375102201</v>
      </c>
      <c r="G22" s="682">
        <f>'Total General'!I9+'Total General'!J9+'Total General'!K9</f>
        <v>2505.0464919695687</v>
      </c>
      <c r="H22" s="682">
        <f>'Total General'!M9+'Total General'!N9+'Total General'!O9</f>
        <v>2793.2871603622802</v>
      </c>
      <c r="I22" s="682">
        <f>'Total General'!Q9+'Total General'!R9+'Total General'!S9</f>
        <v>2827.2921108742003</v>
      </c>
      <c r="J22" s="916">
        <f>'Total General'!Y9-'Total General'!Z9-'Total General'!AA9-'Total General'!AB9</f>
        <v>8149.980485114552</v>
      </c>
    </row>
    <row r="23" spans="1:10" ht="15" customHeight="1">
      <c r="A23" s="653"/>
      <c r="B23" s="679">
        <v>8</v>
      </c>
      <c r="C23" s="680" t="s">
        <v>9</v>
      </c>
      <c r="D23" s="681" t="s">
        <v>227</v>
      </c>
      <c r="E23" s="681" t="s">
        <v>226</v>
      </c>
      <c r="F23" s="682">
        <f>'Total General'!E10+'Total General'!F10+'Total General'!G10</f>
        <v>2426.0467767882624</v>
      </c>
      <c r="G23" s="682">
        <f>'Total General'!I10+'Total General'!J10+'Total General'!K10</f>
        <v>2758.3965657970316</v>
      </c>
      <c r="H23" s="682">
        <f>'Total General'!M10+'Total General'!N10+'Total General'!O10</f>
        <v>2744.8809161328772</v>
      </c>
      <c r="I23" s="682">
        <f>'Total General'!Q10+'Total General'!R10+'Total General'!S10</f>
        <v>2506.978077276148</v>
      </c>
      <c r="J23" s="916">
        <f>'Total General'!Y10-'Total General'!Z10-'Total General'!AA10-'Total General'!AB10</f>
        <v>8086.268889558427</v>
      </c>
    </row>
    <row r="24" spans="1:10" ht="15" customHeight="1">
      <c r="A24" s="653"/>
      <c r="B24" s="679">
        <v>9</v>
      </c>
      <c r="C24" s="680" t="s">
        <v>433</v>
      </c>
      <c r="D24" s="681" t="s">
        <v>268</v>
      </c>
      <c r="E24" s="681" t="s">
        <v>266</v>
      </c>
      <c r="F24" s="682">
        <f>'Total General'!E11+'Total General'!F11+'Total General'!G11</f>
        <v>2480.59028603316</v>
      </c>
      <c r="G24" s="682">
        <f>'Total General'!I11+'Total General'!J11+'Total General'!K11</f>
        <v>2788.8268156424583</v>
      </c>
      <c r="H24" s="682">
        <f>'Total General'!M11+'Total General'!N11+'Total General'!O11</f>
        <v>2514.5059039876114</v>
      </c>
      <c r="I24" s="682">
        <f>'Total General'!Q11+'Total General'!R11+'Total General'!S11</f>
        <v>2525.656053356928</v>
      </c>
      <c r="J24" s="916">
        <f>'Total General'!Y11-'Total General'!Z11-'Total General'!AA11-'Total General'!AB11</f>
        <v>8057.486358563723</v>
      </c>
    </row>
    <row r="25" spans="1:11" ht="15" customHeight="1">
      <c r="A25" s="653"/>
      <c r="B25" s="679">
        <v>10</v>
      </c>
      <c r="C25" s="680" t="s">
        <v>167</v>
      </c>
      <c r="D25" s="681" t="s">
        <v>394</v>
      </c>
      <c r="E25" s="681" t="s">
        <v>288</v>
      </c>
      <c r="F25" s="682">
        <f>'Total General'!E12+'Total General'!F12+'Total General'!G12</f>
        <v>2377.8998778998775</v>
      </c>
      <c r="G25" s="682">
        <f>'Total General'!I12+'Total General'!J12+'Total General'!K12</f>
        <v>2573.7320010351523</v>
      </c>
      <c r="H25" s="682">
        <f>'Total General'!M12+'Total General'!N12+'Total General'!O12</f>
        <v>2356.058196974375</v>
      </c>
      <c r="I25" s="682">
        <f>'Total General'!Q12+'Total General'!R12+'Total General'!S12</f>
        <v>2497.94679521514</v>
      </c>
      <c r="J25" s="916">
        <f>'Total General'!Y12-'Total General'!Z12-'Total General'!AA12-'Total General'!AB12</f>
        <v>7962.45921544689</v>
      </c>
      <c r="K25" s="5"/>
    </row>
    <row r="26" spans="1:10" ht="15" customHeight="1">
      <c r="A26" s="653"/>
      <c r="B26" s="679">
        <v>11</v>
      </c>
      <c r="C26" s="680" t="s">
        <v>453</v>
      </c>
      <c r="D26" s="681" t="s">
        <v>561</v>
      </c>
      <c r="E26" s="681" t="s">
        <v>462</v>
      </c>
      <c r="F26" s="682">
        <f>'Total General'!E13+'Total General'!F13+'Total General'!G13</f>
        <v>2519.851195634075</v>
      </c>
      <c r="G26" s="682">
        <f>'Total General'!I13+'Total General'!J13+'Total General'!K13</f>
        <v>2686.01175953568</v>
      </c>
      <c r="H26" s="682">
        <f>'Total General'!M13+'Total General'!N13+'Total General'!O13</f>
        <v>1572.7642276422766</v>
      </c>
      <c r="I26" s="682">
        <f>'Total General'!Q13+'Total General'!R13+'Total General'!S13</f>
        <v>2666.8074413497475</v>
      </c>
      <c r="J26" s="916">
        <f>'Total General'!Y13-'Total General'!Z13-'Total General'!AA13-'Total General'!AB13</f>
        <v>7872.670396519502</v>
      </c>
    </row>
    <row r="27" spans="1:10" ht="15" customHeight="1">
      <c r="A27" s="653"/>
      <c r="B27" s="679">
        <v>12</v>
      </c>
      <c r="C27" s="680" t="s">
        <v>422</v>
      </c>
      <c r="D27" s="681" t="s">
        <v>563</v>
      </c>
      <c r="E27" s="681" t="s">
        <v>274</v>
      </c>
      <c r="F27" s="682">
        <f>'Total General'!E14+'Total General'!F14+'Total General'!G14</f>
        <v>2254.828247088309</v>
      </c>
      <c r="G27" s="682">
        <f>'Total General'!I14+'Total General'!J14+'Total General'!K14</f>
        <v>2272.204263545079</v>
      </c>
      <c r="H27" s="682">
        <f>'Total General'!M14+'Total General'!N14+'Total General'!O14</f>
        <v>2492.3960385680202</v>
      </c>
      <c r="I27" s="682">
        <f>'Total General'!Q14+'Total General'!R14+'Total General'!S14</f>
        <v>2679.180884464154</v>
      </c>
      <c r="J27" s="916">
        <f>'Total General'!Y14-'Total General'!Z14-'Total General'!AA14-'Total General'!AB14</f>
        <v>7823.781186577253</v>
      </c>
    </row>
    <row r="28" spans="1:12" ht="15" customHeight="1">
      <c r="A28" s="653"/>
      <c r="B28" s="679">
        <v>13</v>
      </c>
      <c r="C28" s="680" t="s">
        <v>428</v>
      </c>
      <c r="D28" s="681" t="s">
        <v>337</v>
      </c>
      <c r="E28" s="681" t="s">
        <v>335</v>
      </c>
      <c r="F28" s="682">
        <f>'Total General'!E15+'Total General'!F15+'Total General'!G15</f>
        <v>2212.6941267206903</v>
      </c>
      <c r="G28" s="682">
        <f>'Total General'!I15+'Total General'!J15+'Total General'!K15</f>
        <v>2629.56210887283</v>
      </c>
      <c r="H28" s="682">
        <f>'Total General'!M15+'Total General'!N15+'Total General'!O15</f>
        <v>2532.404593042891</v>
      </c>
      <c r="I28" s="682">
        <f>'Total General'!Q15+'Total General'!R15+'Total General'!S15</f>
        <v>2401.0611847108325</v>
      </c>
      <c r="J28" s="916">
        <f>'Total General'!Y15-'Total General'!Z15-'Total General'!AA15-'Total General'!AB15</f>
        <v>7738.027886626553</v>
      </c>
      <c r="L28" s="653"/>
    </row>
    <row r="29" spans="1:10" ht="15" customHeight="1">
      <c r="A29" s="653"/>
      <c r="B29" s="679">
        <v>14</v>
      </c>
      <c r="C29" s="680" t="s">
        <v>496</v>
      </c>
      <c r="D29" s="681" t="s">
        <v>337</v>
      </c>
      <c r="E29" s="681" t="s">
        <v>468</v>
      </c>
      <c r="F29" s="682">
        <f>'Total General'!E16+'Total General'!F16+'Total General'!G16</f>
        <v>2413.6395055530247</v>
      </c>
      <c r="G29" s="682">
        <f>'Total General'!I16+'Total General'!J16+'Total General'!K16</f>
        <v>2481.177827935753</v>
      </c>
      <c r="H29" s="682">
        <f>'Total General'!M16+'Total General'!N16+'Total General'!O16</f>
        <v>2233.414730480358</v>
      </c>
      <c r="I29" s="682">
        <f>'Total General'!Q16+'Total General'!R16+'Total General'!S16</f>
        <v>2353.3355766679365</v>
      </c>
      <c r="J29" s="916">
        <f>'Total General'!Y16-'Total General'!Z16-'Total General'!AA16-'Total General'!AB16</f>
        <v>7418.356841375276</v>
      </c>
    </row>
    <row r="30" spans="1:10" ht="15" customHeight="1">
      <c r="A30" s="653"/>
      <c r="B30" s="679">
        <v>15</v>
      </c>
      <c r="C30" s="680" t="s">
        <v>543</v>
      </c>
      <c r="D30" s="681" t="s">
        <v>394</v>
      </c>
      <c r="E30" s="681">
        <v>9001681</v>
      </c>
      <c r="F30" s="682">
        <f>'Total General'!E17+'Total General'!F17+'Total General'!G17</f>
        <v>2503.6990220863468</v>
      </c>
      <c r="G30" s="682">
        <f>'Total General'!I17+'Total General'!J17+'Total General'!K17</f>
        <v>2116.099821192568</v>
      </c>
      <c r="H30" s="682">
        <f>'Total General'!M17+'Total General'!N17+'Total General'!O17</f>
        <v>1834.2908696068725</v>
      </c>
      <c r="I30" s="682">
        <f>'Total General'!Q17+'Total General'!R17+'Total General'!S17</f>
        <v>2371.2069541137457</v>
      </c>
      <c r="J30" s="916">
        <f>'Total General'!Y17-'Total General'!Z17-'Total General'!AA17-'Total General'!AB17</f>
        <v>7171.170890507758</v>
      </c>
    </row>
    <row r="31" spans="1:10" ht="15" customHeight="1">
      <c r="A31" s="653"/>
      <c r="B31" s="679">
        <v>16</v>
      </c>
      <c r="C31" s="680" t="s">
        <v>427</v>
      </c>
      <c r="D31" s="681" t="s">
        <v>563</v>
      </c>
      <c r="E31" s="681" t="s">
        <v>283</v>
      </c>
      <c r="F31" s="682">
        <f>'Total General'!E18+'Total General'!F18+'Total General'!G18</f>
        <v>2074.9948955705927</v>
      </c>
      <c r="G31" s="682">
        <f>'Total General'!I18+'Total General'!J18+'Total General'!K18</f>
        <v>2395.436386886144</v>
      </c>
      <c r="H31" s="682">
        <f>'Total General'!M18+'Total General'!N18+'Total General'!O18</f>
        <v>1911.3093436293434</v>
      </c>
      <c r="I31" s="682">
        <f>'Total General'!Q18+'Total General'!R18+'Total General'!S18</f>
        <v>2374.813419092703</v>
      </c>
      <c r="J31" s="916">
        <f>'Total General'!Y18-'Total General'!Z18-'Total General'!AA18-'Total General'!AB18</f>
        <v>7108.983794765905</v>
      </c>
    </row>
    <row r="32" spans="1:10" ht="15" customHeight="1">
      <c r="A32" s="653"/>
      <c r="B32" s="679">
        <v>17</v>
      </c>
      <c r="C32" s="680" t="s">
        <v>8</v>
      </c>
      <c r="D32" s="681" t="s">
        <v>349</v>
      </c>
      <c r="E32" s="681" t="s">
        <v>233</v>
      </c>
      <c r="F32" s="682">
        <f>'Total General'!E19+'Total General'!F19+'Total General'!G19</f>
        <v>1822.3851145497445</v>
      </c>
      <c r="G32" s="682">
        <f>'Total General'!I19+'Total General'!J19+'Total General'!K19</f>
        <v>2501.616642264519</v>
      </c>
      <c r="H32" s="682">
        <f>'Total General'!M19+'Total General'!N19+'Total General'!O19</f>
        <v>2308.0718222113965</v>
      </c>
      <c r="I32" s="682">
        <f>'Total General'!Q19+'Total General'!R19+'Total General'!S19</f>
        <v>2161.9536111701987</v>
      </c>
      <c r="J32" s="917">
        <f>'Total General'!Y19-'Total General'!Z19-'Total General'!AA19-'Total General'!AB19</f>
        <v>7088.777590710633</v>
      </c>
    </row>
    <row r="33" spans="1:10" ht="15" customHeight="1">
      <c r="A33" s="653"/>
      <c r="B33" s="679">
        <v>18</v>
      </c>
      <c r="C33" s="680" t="s">
        <v>429</v>
      </c>
      <c r="D33" s="681" t="s">
        <v>532</v>
      </c>
      <c r="E33" s="681" t="s">
        <v>460</v>
      </c>
      <c r="F33" s="682">
        <f>'Total General'!E20+'Total General'!F20+'Total General'!G20</f>
        <v>2134.140152785204</v>
      </c>
      <c r="G33" s="682">
        <f>'Total General'!I20+'Total General'!J20+'Total General'!K20</f>
        <v>2334.192404593045</v>
      </c>
      <c r="H33" s="682">
        <f>'Total General'!M20+'Total General'!N20+'Total General'!O20</f>
        <v>2534.858147589963</v>
      </c>
      <c r="I33" s="682">
        <f>'Total General'!Q20+'Total General'!R20+'Total General'!S20</f>
        <v>2323.7250757029155</v>
      </c>
      <c r="J33" s="917">
        <f>'Total General'!Y20-'Total General'!Z20-'Total General'!AA20-'Total General'!AB20</f>
        <v>7088.606928203787</v>
      </c>
    </row>
    <row r="34" spans="1:10" ht="15" customHeight="1">
      <c r="A34" s="653"/>
      <c r="B34" s="1124">
        <v>19</v>
      </c>
      <c r="C34" s="658" t="s">
        <v>424</v>
      </c>
      <c r="D34" s="668" t="s">
        <v>394</v>
      </c>
      <c r="E34" s="668" t="s">
        <v>390</v>
      </c>
      <c r="F34" s="669">
        <f>'Total General'!E21+'Total General'!F21+'Total General'!G21</f>
        <v>1700.370884684</v>
      </c>
      <c r="G34" s="669">
        <f>'Total General'!I21+'Total General'!J21+'Total General'!K21</f>
        <v>1857.8204774769806</v>
      </c>
      <c r="H34" s="669">
        <f>'Total General'!M21+'Total General'!N21+'Total General'!O21</f>
        <v>1786.777408637874</v>
      </c>
      <c r="I34" s="669">
        <f>'Total General'!Q21+'Total General'!R21+'Total General'!S21</f>
        <v>1598.9336596679104</v>
      </c>
      <c r="J34" s="917">
        <f>'Total General'!Y21-'Total General'!Z21-'Total General'!AA21-'Total General'!AB21</f>
        <v>5430.924003624633</v>
      </c>
    </row>
    <row r="35" spans="1:10" ht="15" customHeight="1">
      <c r="A35" s="653"/>
      <c r="B35" s="1123">
        <v>20</v>
      </c>
      <c r="C35" s="677" t="s">
        <v>6</v>
      </c>
      <c r="D35" s="1088" t="s">
        <v>227</v>
      </c>
      <c r="E35" s="1088" t="s">
        <v>351</v>
      </c>
      <c r="F35" s="1089">
        <f>'Total General'!E22+'Total General'!F22+'Total General'!G22</f>
        <v>2236.1211131613345</v>
      </c>
      <c r="G35" s="1089">
        <f>'Total General'!I22+'Total General'!J22+'Total General'!K22</f>
        <v>0</v>
      </c>
      <c r="H35" s="1089">
        <f>'Total General'!M22+'Total General'!N22+'Total General'!O22</f>
        <v>0</v>
      </c>
      <c r="I35" s="1089">
        <f>'Total General'!Q22+'Total General'!R22+'Total General'!S22</f>
        <v>0</v>
      </c>
      <c r="J35" s="917">
        <f>'Total General'!Y22-'Total General'!Z22-'Total General'!AA22-'Total General'!AB22</f>
        <v>2236.1211131613345</v>
      </c>
    </row>
    <row r="36" spans="1:10" ht="15" customHeight="1">
      <c r="A36" s="653"/>
      <c r="B36" s="671" t="s">
        <v>144</v>
      </c>
      <c r="C36" s="671" t="s">
        <v>144</v>
      </c>
      <c r="D36" s="1121" t="s">
        <v>144</v>
      </c>
      <c r="E36" s="1121" t="s">
        <v>144</v>
      </c>
      <c r="F36" s="1122"/>
      <c r="G36" s="1122"/>
      <c r="H36" s="1122"/>
      <c r="I36" s="1122"/>
      <c r="J36" s="1122"/>
    </row>
    <row r="37" spans="1:10" ht="15" customHeight="1">
      <c r="A37" s="653"/>
      <c r="B37" s="671" t="s">
        <v>144</v>
      </c>
      <c r="C37" s="671" t="s">
        <v>144</v>
      </c>
      <c r="D37" s="1121" t="s">
        <v>144</v>
      </c>
      <c r="E37" s="1121" t="s">
        <v>144</v>
      </c>
      <c r="F37" s="1122"/>
      <c r="G37" s="1122"/>
      <c r="H37" s="1122"/>
      <c r="I37" s="1122"/>
      <c r="J37" s="1122"/>
    </row>
    <row r="38" spans="1:10" ht="15" customHeight="1">
      <c r="A38" s="653"/>
      <c r="B38" s="671" t="s">
        <v>144</v>
      </c>
      <c r="C38" s="671" t="s">
        <v>144</v>
      </c>
      <c r="D38" s="1121" t="s">
        <v>144</v>
      </c>
      <c r="E38" s="1121" t="s">
        <v>144</v>
      </c>
      <c r="F38" s="1122"/>
      <c r="G38" s="1122"/>
      <c r="H38" s="1122"/>
      <c r="I38" s="1122"/>
      <c r="J38" s="1122"/>
    </row>
    <row r="39" spans="1:10" ht="15" customHeight="1">
      <c r="A39" s="653"/>
      <c r="B39" s="671" t="s">
        <v>144</v>
      </c>
      <c r="C39" s="671" t="s">
        <v>144</v>
      </c>
      <c r="D39" s="1121" t="s">
        <v>144</v>
      </c>
      <c r="E39" s="1121" t="s">
        <v>144</v>
      </c>
      <c r="F39" s="1122"/>
      <c r="G39" s="1122"/>
      <c r="H39" s="1122"/>
      <c r="I39" s="1122"/>
      <c r="J39" s="1122"/>
    </row>
    <row r="40" spans="1:10" ht="15" customHeight="1">
      <c r="A40" s="653"/>
      <c r="B40" s="671" t="s">
        <v>144</v>
      </c>
      <c r="C40" s="671" t="s">
        <v>144</v>
      </c>
      <c r="D40" s="1121" t="s">
        <v>144</v>
      </c>
      <c r="E40" s="684" t="s">
        <v>144</v>
      </c>
      <c r="F40" s="1122"/>
      <c r="G40" s="1122"/>
      <c r="H40" s="1122"/>
      <c r="I40" s="1122"/>
      <c r="J40" s="1122"/>
    </row>
    <row r="41" spans="1:10" ht="15">
      <c r="A41" s="653"/>
      <c r="B41" s="671" t="s">
        <v>144</v>
      </c>
      <c r="C41" s="671" t="s">
        <v>144</v>
      </c>
      <c r="D41" s="1121" t="s">
        <v>144</v>
      </c>
      <c r="E41" s="684" t="s">
        <v>144</v>
      </c>
      <c r="F41" s="1122"/>
      <c r="G41" s="1122"/>
      <c r="H41" s="1122"/>
      <c r="I41" s="1122"/>
      <c r="J41" s="1122"/>
    </row>
    <row r="42" spans="1:10" ht="15">
      <c r="A42" s="653"/>
      <c r="B42" s="671" t="s">
        <v>144</v>
      </c>
      <c r="C42" s="671" t="s">
        <v>144</v>
      </c>
      <c r="D42" s="1121" t="s">
        <v>144</v>
      </c>
      <c r="E42" s="684" t="s">
        <v>144</v>
      </c>
      <c r="F42" s="1122"/>
      <c r="G42" s="1122"/>
      <c r="H42" s="1122"/>
      <c r="I42" s="1122"/>
      <c r="J42" s="1122"/>
    </row>
    <row r="43" spans="1:10" ht="15">
      <c r="A43" s="653"/>
      <c r="B43" s="671" t="s">
        <v>144</v>
      </c>
      <c r="C43" s="671" t="s">
        <v>144</v>
      </c>
      <c r="D43" s="1121" t="s">
        <v>144</v>
      </c>
      <c r="E43" s="684" t="s">
        <v>144</v>
      </c>
      <c r="F43" s="1122"/>
      <c r="G43" s="1122"/>
      <c r="H43" s="1122"/>
      <c r="I43" s="1122"/>
      <c r="J43" s="1122"/>
    </row>
    <row r="44" spans="1:10" ht="15">
      <c r="A44" s="653"/>
      <c r="B44" s="671" t="s">
        <v>144</v>
      </c>
      <c r="C44" s="678" t="s">
        <v>144</v>
      </c>
      <c r="D44" s="684" t="s">
        <v>144</v>
      </c>
      <c r="E44" s="684" t="s">
        <v>144</v>
      </c>
      <c r="F44" s="671"/>
      <c r="G44" s="678"/>
      <c r="H44" s="678"/>
      <c r="I44" s="678"/>
      <c r="J44" s="678"/>
    </row>
    <row r="45" spans="1:10" ht="15">
      <c r="A45" s="653"/>
      <c r="B45" s="678" t="s">
        <v>144</v>
      </c>
      <c r="C45" s="678" t="s">
        <v>144</v>
      </c>
      <c r="D45" s="684" t="s">
        <v>144</v>
      </c>
      <c r="E45" s="684" t="s">
        <v>144</v>
      </c>
      <c r="F45" s="671"/>
      <c r="G45" s="678"/>
      <c r="H45" s="678"/>
      <c r="I45" s="678"/>
      <c r="J45" s="678"/>
    </row>
    <row r="46" spans="1:10" ht="15">
      <c r="A46" s="653"/>
      <c r="B46" s="678" t="s">
        <v>144</v>
      </c>
      <c r="C46" s="678" t="s">
        <v>144</v>
      </c>
      <c r="D46" s="684" t="s">
        <v>144</v>
      </c>
      <c r="E46" s="684" t="s">
        <v>144</v>
      </c>
      <c r="F46" s="671"/>
      <c r="G46" s="678"/>
      <c r="H46" s="678"/>
      <c r="I46" s="678"/>
      <c r="J46" s="678"/>
    </row>
    <row r="47" spans="1:10" ht="15">
      <c r="A47" s="653"/>
      <c r="B47" s="678" t="s">
        <v>144</v>
      </c>
      <c r="C47" s="678" t="s">
        <v>144</v>
      </c>
      <c r="D47" s="684" t="s">
        <v>144</v>
      </c>
      <c r="E47" s="684" t="s">
        <v>144</v>
      </c>
      <c r="F47" s="671"/>
      <c r="G47" s="678"/>
      <c r="H47" s="678"/>
      <c r="I47" s="678"/>
      <c r="J47" s="678"/>
    </row>
    <row r="48" spans="1:10" ht="15">
      <c r="A48" s="653"/>
      <c r="B48" s="678" t="s">
        <v>144</v>
      </c>
      <c r="C48" s="678" t="s">
        <v>144</v>
      </c>
      <c r="D48" s="684" t="s">
        <v>144</v>
      </c>
      <c r="E48" s="684" t="s">
        <v>144</v>
      </c>
      <c r="F48" s="671"/>
      <c r="G48" s="678"/>
      <c r="H48" s="678"/>
      <c r="I48" s="678"/>
      <c r="J48" s="678"/>
    </row>
    <row r="49" spans="1:10" ht="15">
      <c r="A49" s="653"/>
      <c r="B49" s="678" t="s">
        <v>144</v>
      </c>
      <c r="C49" s="678" t="s">
        <v>144</v>
      </c>
      <c r="D49" s="684" t="s">
        <v>144</v>
      </c>
      <c r="E49" s="684" t="s">
        <v>144</v>
      </c>
      <c r="F49" s="671"/>
      <c r="G49" s="678"/>
      <c r="H49" s="678"/>
      <c r="I49" s="678"/>
      <c r="J49" s="678"/>
    </row>
    <row r="50" spans="1:10" ht="15">
      <c r="A50" s="653"/>
      <c r="B50" s="678" t="s">
        <v>144</v>
      </c>
      <c r="C50" s="678" t="s">
        <v>144</v>
      </c>
      <c r="D50" s="684" t="s">
        <v>144</v>
      </c>
      <c r="E50" s="684" t="s">
        <v>144</v>
      </c>
      <c r="F50" s="671"/>
      <c r="G50" s="678"/>
      <c r="H50" s="678"/>
      <c r="I50" s="678"/>
      <c r="J50" s="678"/>
    </row>
    <row r="51" spans="1:10" ht="15">
      <c r="A51" s="653"/>
      <c r="B51" s="678" t="s">
        <v>144</v>
      </c>
      <c r="C51" s="678" t="s">
        <v>144</v>
      </c>
      <c r="D51" s="684" t="s">
        <v>144</v>
      </c>
      <c r="E51" s="684" t="s">
        <v>144</v>
      </c>
      <c r="F51" s="671"/>
      <c r="G51" s="678"/>
      <c r="H51" s="678"/>
      <c r="I51" s="678"/>
      <c r="J51" s="678"/>
    </row>
    <row r="52" spans="1:10" ht="15">
      <c r="A52" s="653"/>
      <c r="B52" s="678" t="s">
        <v>144</v>
      </c>
      <c r="C52" s="678" t="s">
        <v>144</v>
      </c>
      <c r="D52" s="684" t="s">
        <v>144</v>
      </c>
      <c r="E52" s="684" t="s">
        <v>144</v>
      </c>
      <c r="F52" s="671"/>
      <c r="G52" s="678"/>
      <c r="H52" s="678"/>
      <c r="I52" s="678"/>
      <c r="J52" s="678"/>
    </row>
    <row r="53" spans="1:10" ht="15.75" customHeight="1">
      <c r="A53" s="653"/>
      <c r="B53" s="678" t="s">
        <v>144</v>
      </c>
      <c r="C53" s="678" t="s">
        <v>144</v>
      </c>
      <c r="D53" s="684" t="s">
        <v>144</v>
      </c>
      <c r="E53" s="684" t="s">
        <v>144</v>
      </c>
      <c r="F53" s="671"/>
      <c r="G53" s="678"/>
      <c r="H53" s="678"/>
      <c r="I53" s="678"/>
      <c r="J53" s="678"/>
    </row>
    <row r="54" spans="1:10" ht="15.75" customHeight="1">
      <c r="A54" s="653"/>
      <c r="B54" s="678" t="s">
        <v>144</v>
      </c>
      <c r="C54" s="678" t="s">
        <v>144</v>
      </c>
      <c r="D54" s="684" t="s">
        <v>144</v>
      </c>
      <c r="E54" s="685" t="s">
        <v>144</v>
      </c>
      <c r="F54" s="671"/>
      <c r="G54" s="678"/>
      <c r="H54" s="678"/>
      <c r="I54" s="678"/>
      <c r="J54" s="678"/>
    </row>
    <row r="55" spans="1:10" ht="15">
      <c r="A55" s="653"/>
      <c r="B55" s="678" t="s">
        <v>144</v>
      </c>
      <c r="C55" s="678" t="s">
        <v>144</v>
      </c>
      <c r="D55" s="684" t="s">
        <v>144</v>
      </c>
      <c r="E55" s="684" t="s">
        <v>144</v>
      </c>
      <c r="F55" s="671"/>
      <c r="G55" s="678"/>
      <c r="H55" s="678"/>
      <c r="I55" s="678"/>
      <c r="J55" s="678"/>
    </row>
    <row r="56" spans="1:10" ht="15">
      <c r="A56" s="653"/>
      <c r="B56" s="678" t="s">
        <v>144</v>
      </c>
      <c r="C56" s="678" t="s">
        <v>144</v>
      </c>
      <c r="D56" s="684" t="s">
        <v>144</v>
      </c>
      <c r="E56" s="684" t="s">
        <v>144</v>
      </c>
      <c r="F56" s="678"/>
      <c r="G56" s="678"/>
      <c r="H56" s="678"/>
      <c r="I56" s="678"/>
      <c r="J56" s="678"/>
    </row>
    <row r="57" spans="1:10" ht="15">
      <c r="A57" s="653"/>
      <c r="B57" s="678" t="s">
        <v>144</v>
      </c>
      <c r="C57" s="678" t="s">
        <v>144</v>
      </c>
      <c r="D57" s="684" t="s">
        <v>144</v>
      </c>
      <c r="E57" s="684" t="s">
        <v>144</v>
      </c>
      <c r="F57" s="678"/>
      <c r="G57" s="678"/>
      <c r="H57" s="678"/>
      <c r="I57" s="678"/>
      <c r="J57" s="678"/>
    </row>
    <row r="58" spans="1:10" ht="15">
      <c r="A58" s="653"/>
      <c r="B58" s="678" t="s">
        <v>144</v>
      </c>
      <c r="C58" s="678" t="s">
        <v>144</v>
      </c>
      <c r="D58" s="684" t="s">
        <v>144</v>
      </c>
      <c r="E58" s="684" t="s">
        <v>144</v>
      </c>
      <c r="F58" s="678"/>
      <c r="G58" s="678"/>
      <c r="H58" s="678"/>
      <c r="I58" s="678"/>
      <c r="J58" s="678"/>
    </row>
    <row r="59" spans="1:10" ht="15">
      <c r="A59" s="653"/>
      <c r="B59" s="678" t="s">
        <v>144</v>
      </c>
      <c r="C59" s="678" t="s">
        <v>144</v>
      </c>
      <c r="D59" s="684" t="s">
        <v>144</v>
      </c>
      <c r="E59" s="684" t="s">
        <v>144</v>
      </c>
      <c r="F59" s="678"/>
      <c r="G59" s="678"/>
      <c r="H59" s="678"/>
      <c r="I59" s="678"/>
      <c r="J59" s="678"/>
    </row>
    <row r="60" spans="1:10" ht="15">
      <c r="A60" s="653"/>
      <c r="B60" s="678" t="s">
        <v>144</v>
      </c>
      <c r="C60" s="678" t="s">
        <v>144</v>
      </c>
      <c r="D60" s="684" t="s">
        <v>144</v>
      </c>
      <c r="E60" s="684" t="s">
        <v>144</v>
      </c>
      <c r="F60" s="678"/>
      <c r="G60" s="678"/>
      <c r="H60" s="678"/>
      <c r="I60" s="678"/>
      <c r="J60" s="678"/>
    </row>
    <row r="61" spans="1:10" ht="15">
      <c r="A61" s="653"/>
      <c r="B61" s="678" t="s">
        <v>144</v>
      </c>
      <c r="C61" s="678" t="s">
        <v>144</v>
      </c>
      <c r="D61" s="684" t="s">
        <v>144</v>
      </c>
      <c r="E61" s="684" t="s">
        <v>144</v>
      </c>
      <c r="F61" s="678"/>
      <c r="G61" s="678"/>
      <c r="H61" s="678"/>
      <c r="I61" s="678"/>
      <c r="J61" s="678"/>
    </row>
    <row r="62" spans="1:10" ht="15">
      <c r="A62" s="653"/>
      <c r="B62" s="678" t="s">
        <v>144</v>
      </c>
      <c r="C62" s="678" t="s">
        <v>144</v>
      </c>
      <c r="D62" s="684" t="s">
        <v>144</v>
      </c>
      <c r="E62" s="684" t="s">
        <v>144</v>
      </c>
      <c r="F62" s="678"/>
      <c r="G62" s="678"/>
      <c r="H62" s="678"/>
      <c r="I62" s="678"/>
      <c r="J62" s="678"/>
    </row>
    <row r="63" spans="2:10" ht="12.75">
      <c r="B63" s="5" t="s">
        <v>144</v>
      </c>
      <c r="C63" s="5" t="s">
        <v>144</v>
      </c>
      <c r="D63" s="686" t="s">
        <v>144</v>
      </c>
      <c r="E63" s="686" t="s">
        <v>144</v>
      </c>
      <c r="F63" s="5"/>
      <c r="G63" s="5"/>
      <c r="H63" s="5"/>
      <c r="I63" s="5"/>
      <c r="J63" s="5"/>
    </row>
    <row r="64" spans="2:10" ht="12.75">
      <c r="B64" s="5" t="s">
        <v>144</v>
      </c>
      <c r="C64" s="5" t="s">
        <v>144</v>
      </c>
      <c r="D64" s="686" t="s">
        <v>144</v>
      </c>
      <c r="E64" s="686" t="s">
        <v>144</v>
      </c>
      <c r="F64" s="5"/>
      <c r="G64" s="5"/>
      <c r="H64" s="5"/>
      <c r="I64" s="5"/>
      <c r="J64" s="5"/>
    </row>
    <row r="65" spans="2:10" ht="12.75">
      <c r="B65" s="5" t="s">
        <v>144</v>
      </c>
      <c r="C65" s="5" t="s">
        <v>144</v>
      </c>
      <c r="D65" s="686" t="s">
        <v>144</v>
      </c>
      <c r="E65" s="686" t="s">
        <v>144</v>
      </c>
      <c r="F65" s="5"/>
      <c r="G65" s="5"/>
      <c r="H65" s="5"/>
      <c r="I65" s="5"/>
      <c r="J65" s="5"/>
    </row>
    <row r="66" spans="2:10" ht="12.75">
      <c r="B66" s="5" t="s">
        <v>144</v>
      </c>
      <c r="C66" s="5" t="s">
        <v>144</v>
      </c>
      <c r="D66" s="686" t="s">
        <v>144</v>
      </c>
      <c r="E66" s="686" t="s">
        <v>144</v>
      </c>
      <c r="F66" s="5"/>
      <c r="G66" s="5"/>
      <c r="H66" s="5"/>
      <c r="I66" s="5"/>
      <c r="J66" s="5"/>
    </row>
    <row r="67" spans="2:10" ht="12.75">
      <c r="B67" s="5" t="s">
        <v>144</v>
      </c>
      <c r="C67" s="5" t="s">
        <v>144</v>
      </c>
      <c r="D67" s="686" t="s">
        <v>144</v>
      </c>
      <c r="E67" s="686" t="s">
        <v>144</v>
      </c>
      <c r="F67" s="5"/>
      <c r="G67" s="5"/>
      <c r="H67" s="5"/>
      <c r="I67" s="5"/>
      <c r="J67" s="5"/>
    </row>
    <row r="68" spans="2:10" ht="12.75">
      <c r="B68" s="5" t="s">
        <v>144</v>
      </c>
      <c r="C68" s="5" t="s">
        <v>144</v>
      </c>
      <c r="D68" s="686" t="s">
        <v>144</v>
      </c>
      <c r="E68" s="686" t="s">
        <v>144</v>
      </c>
      <c r="F68" s="5"/>
      <c r="G68" s="5"/>
      <c r="H68" s="5"/>
      <c r="I68" s="5"/>
      <c r="J68" s="5"/>
    </row>
    <row r="69" spans="2:10" ht="12.75">
      <c r="B69" s="5" t="s">
        <v>144</v>
      </c>
      <c r="C69" s="5" t="s">
        <v>144</v>
      </c>
      <c r="D69" s="686" t="s">
        <v>144</v>
      </c>
      <c r="E69" s="686" t="s">
        <v>144</v>
      </c>
      <c r="F69" s="5"/>
      <c r="G69" s="5"/>
      <c r="H69" s="5"/>
      <c r="I69" s="5"/>
      <c r="J69" s="5"/>
    </row>
    <row r="70" spans="2:10" ht="12.75">
      <c r="B70" s="5" t="s">
        <v>144</v>
      </c>
      <c r="C70" s="5" t="s">
        <v>144</v>
      </c>
      <c r="D70" s="686" t="s">
        <v>144</v>
      </c>
      <c r="E70" s="686" t="s">
        <v>144</v>
      </c>
      <c r="F70" s="5"/>
      <c r="G70" s="5"/>
      <c r="H70" s="5"/>
      <c r="I70" s="5"/>
      <c r="J70" s="5"/>
    </row>
    <row r="71" spans="2:10" ht="12.75">
      <c r="B71" s="5" t="s">
        <v>144</v>
      </c>
      <c r="C71" s="5" t="s">
        <v>144</v>
      </c>
      <c r="D71" s="686" t="s">
        <v>144</v>
      </c>
      <c r="E71" s="686" t="s">
        <v>144</v>
      </c>
      <c r="F71" s="5"/>
      <c r="G71" s="5"/>
      <c r="H71" s="5"/>
      <c r="I71" s="5"/>
      <c r="J71" s="5"/>
    </row>
    <row r="72" spans="2:10" ht="12.75">
      <c r="B72" s="5" t="s">
        <v>144</v>
      </c>
      <c r="C72" s="5" t="s">
        <v>144</v>
      </c>
      <c r="D72" s="686" t="s">
        <v>144</v>
      </c>
      <c r="E72" s="686" t="s">
        <v>144</v>
      </c>
      <c r="F72" s="5"/>
      <c r="G72" s="5"/>
      <c r="H72" s="5"/>
      <c r="I72" s="5"/>
      <c r="J72" s="5"/>
    </row>
    <row r="73" spans="2:10" ht="12.75">
      <c r="B73" s="5" t="s">
        <v>144</v>
      </c>
      <c r="C73" s="5" t="s">
        <v>144</v>
      </c>
      <c r="D73" s="686" t="s">
        <v>144</v>
      </c>
      <c r="E73" s="686" t="s">
        <v>144</v>
      </c>
      <c r="F73" s="5"/>
      <c r="G73" s="5"/>
      <c r="H73" s="5"/>
      <c r="I73" s="5"/>
      <c r="J73" s="5"/>
    </row>
    <row r="74" spans="2:10" ht="12.75">
      <c r="B74" s="5" t="s">
        <v>144</v>
      </c>
      <c r="C74" s="5" t="s">
        <v>144</v>
      </c>
      <c r="D74" s="686" t="s">
        <v>144</v>
      </c>
      <c r="E74" s="686" t="s">
        <v>144</v>
      </c>
      <c r="F74" s="5"/>
      <c r="G74" s="5"/>
      <c r="H74" s="5"/>
      <c r="I74" s="5"/>
      <c r="J74" s="5"/>
    </row>
    <row r="75" spans="2:10" ht="12.75">
      <c r="B75" s="5" t="s">
        <v>144</v>
      </c>
      <c r="C75" s="5" t="s">
        <v>144</v>
      </c>
      <c r="D75" s="686" t="s">
        <v>144</v>
      </c>
      <c r="E75" s="686" t="s">
        <v>144</v>
      </c>
      <c r="F75" s="5"/>
      <c r="G75" s="5"/>
      <c r="H75" s="5"/>
      <c r="I75" s="5"/>
      <c r="J75" s="5"/>
    </row>
    <row r="76" spans="2:10" ht="12.75">
      <c r="B76" s="5" t="s">
        <v>144</v>
      </c>
      <c r="C76" s="5" t="s">
        <v>144</v>
      </c>
      <c r="D76" s="686" t="s">
        <v>144</v>
      </c>
      <c r="E76" s="686" t="s">
        <v>144</v>
      </c>
      <c r="F76" s="5"/>
      <c r="G76" s="5"/>
      <c r="H76" s="5"/>
      <c r="I76" s="5"/>
      <c r="J76" s="5"/>
    </row>
    <row r="77" spans="2:9" ht="12.75">
      <c r="B77" s="5"/>
      <c r="C77" s="5"/>
      <c r="D77" s="686"/>
      <c r="E77" s="686"/>
      <c r="F77" s="5"/>
      <c r="G77" s="5"/>
      <c r="H77" s="5"/>
      <c r="I77" s="5"/>
    </row>
    <row r="78" spans="4:5" ht="12.75">
      <c r="D78" s="687"/>
      <c r="E78" s="687"/>
    </row>
    <row r="79" spans="4:5" ht="12.75">
      <c r="D79" s="687"/>
      <c r="E79" s="687"/>
    </row>
    <row r="80" spans="4:5" ht="12.75">
      <c r="D80" s="687"/>
      <c r="E80" s="687"/>
    </row>
    <row r="81" spans="4:5" ht="12.75">
      <c r="D81" s="687"/>
      <c r="E81" s="687"/>
    </row>
    <row r="82" spans="4:5" ht="12.75">
      <c r="D82" s="687"/>
      <c r="E82" s="687"/>
    </row>
    <row r="83" spans="4:5" ht="12.75">
      <c r="D83" s="687"/>
      <c r="E83" s="687"/>
    </row>
    <row r="84" spans="4:5" ht="12.75">
      <c r="D84" s="687"/>
      <c r="E84" s="687"/>
    </row>
    <row r="85" spans="4:5" ht="12.75">
      <c r="D85" s="687"/>
      <c r="E85" s="687"/>
    </row>
    <row r="86" spans="4:5" ht="12.75">
      <c r="D86" s="687"/>
      <c r="E86" s="687"/>
    </row>
    <row r="87" spans="4:5" ht="12.75">
      <c r="D87" s="687"/>
      <c r="E87" s="687"/>
    </row>
    <row r="88" spans="4:5" ht="12.75">
      <c r="D88" s="687"/>
      <c r="E88" s="687"/>
    </row>
    <row r="89" spans="4:5" ht="12.75">
      <c r="D89" s="687"/>
      <c r="E89" s="687"/>
    </row>
    <row r="90" spans="4:5" ht="12.75">
      <c r="D90" s="687"/>
      <c r="E90" s="687"/>
    </row>
    <row r="91" spans="4:5" ht="12.75">
      <c r="D91" s="687"/>
      <c r="E91" s="687"/>
    </row>
    <row r="92" spans="4:5" ht="12.75">
      <c r="D92" s="687"/>
      <c r="E92" s="687"/>
    </row>
    <row r="93" spans="4:5" ht="12.75">
      <c r="D93" s="687"/>
      <c r="E93" s="687"/>
    </row>
    <row r="94" spans="4:5" ht="12.75">
      <c r="D94" s="687"/>
      <c r="E94" s="687"/>
    </row>
    <row r="95" spans="4:5" ht="12.75">
      <c r="D95" s="687"/>
      <c r="E95" s="687"/>
    </row>
    <row r="96" spans="4:5" ht="12.75">
      <c r="D96" s="687"/>
      <c r="E96" s="687"/>
    </row>
    <row r="97" spans="4:5" ht="12.75">
      <c r="D97" s="687"/>
      <c r="E97" s="687"/>
    </row>
    <row r="98" spans="4:5" ht="12.75">
      <c r="D98" s="687"/>
      <c r="E98" s="687"/>
    </row>
    <row r="99" spans="4:5" ht="12.75">
      <c r="D99" s="687"/>
      <c r="E99" s="687"/>
    </row>
    <row r="100" spans="4:5" ht="12.75">
      <c r="D100" s="687"/>
      <c r="E100" s="687"/>
    </row>
    <row r="101" spans="4:5" ht="12.75">
      <c r="D101" s="687"/>
      <c r="E101" s="687"/>
    </row>
    <row r="102" spans="4:5" ht="12.75">
      <c r="D102" s="687"/>
      <c r="E102" s="687"/>
    </row>
    <row r="103" spans="4:5" ht="12.75">
      <c r="D103" s="687"/>
      <c r="E103" s="687"/>
    </row>
    <row r="104" spans="4:5" ht="12.75">
      <c r="D104" s="687"/>
      <c r="E104" s="687"/>
    </row>
    <row r="105" spans="4:5" ht="12.75">
      <c r="D105" s="687"/>
      <c r="E105" s="687"/>
    </row>
    <row r="106" spans="4:5" ht="12.75">
      <c r="D106" s="687"/>
      <c r="E106" s="687"/>
    </row>
    <row r="107" spans="4:5" ht="12.75">
      <c r="D107" s="687"/>
      <c r="E107" s="687"/>
    </row>
    <row r="108" spans="4:5" ht="12.75">
      <c r="D108" s="687"/>
      <c r="E108" s="687"/>
    </row>
    <row r="109" spans="4:5" ht="12.75">
      <c r="D109" s="687"/>
      <c r="E109" s="687"/>
    </row>
    <row r="110" spans="4:5" ht="12.75">
      <c r="D110" s="687"/>
      <c r="E110" s="687"/>
    </row>
    <row r="111" spans="4:5" ht="12.75">
      <c r="D111" s="687"/>
      <c r="E111" s="687"/>
    </row>
    <row r="112" spans="4:5" ht="12.75">
      <c r="D112" s="687"/>
      <c r="E112" s="687"/>
    </row>
    <row r="113" spans="4:5" ht="12.75">
      <c r="D113" s="687"/>
      <c r="E113" s="687"/>
    </row>
  </sheetData>
  <sheetProtection/>
  <mergeCells count="5">
    <mergeCell ref="J14:J15"/>
    <mergeCell ref="E5:H5"/>
    <mergeCell ref="B14:B15"/>
    <mergeCell ref="C14:E14"/>
    <mergeCell ref="F14:H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"/>
  <dimension ref="A2:J50"/>
  <sheetViews>
    <sheetView zoomScalePageLayoutView="0" workbookViewId="0" topLeftCell="A1">
      <selection activeCell="A8" sqref="A8:D12"/>
    </sheetView>
  </sheetViews>
  <sheetFormatPr defaultColWidth="11.421875" defaultRowHeight="12.75"/>
  <sheetData>
    <row r="2" spans="1:6" ht="12.75">
      <c r="A2" s="13">
        <v>5</v>
      </c>
      <c r="B2" s="16">
        <v>17</v>
      </c>
      <c r="C2" s="11">
        <v>2</v>
      </c>
      <c r="D2" s="15">
        <v>14</v>
      </c>
      <c r="F2" s="29"/>
    </row>
    <row r="3" spans="1:9" ht="12.75">
      <c r="A3" s="17">
        <v>20</v>
      </c>
      <c r="B3" s="11">
        <v>4</v>
      </c>
      <c r="C3" s="14">
        <v>13</v>
      </c>
      <c r="D3" s="11">
        <v>3</v>
      </c>
      <c r="F3" s="31"/>
      <c r="H3" s="2" t="s">
        <v>102</v>
      </c>
      <c r="I3" s="2" t="s">
        <v>103</v>
      </c>
    </row>
    <row r="4" spans="1:9" ht="12.75">
      <c r="A4" s="16">
        <v>19</v>
      </c>
      <c r="B4" s="13">
        <v>6</v>
      </c>
      <c r="C4" s="15">
        <v>16</v>
      </c>
      <c r="D4" s="13">
        <v>7</v>
      </c>
      <c r="F4" s="16"/>
      <c r="H4" s="2">
        <v>20</v>
      </c>
      <c r="I4" s="2">
        <v>4</v>
      </c>
    </row>
    <row r="5" spans="1:6" ht="12.75">
      <c r="A5" s="14">
        <v>11</v>
      </c>
      <c r="B5" s="10">
        <v>1</v>
      </c>
      <c r="C5" s="12">
        <v>9</v>
      </c>
      <c r="D5" s="15">
        <v>15</v>
      </c>
      <c r="F5" s="13"/>
    </row>
    <row r="6" spans="1:6" ht="12.75">
      <c r="A6" s="14">
        <v>12</v>
      </c>
      <c r="B6" s="16">
        <v>18</v>
      </c>
      <c r="C6" s="12">
        <v>8</v>
      </c>
      <c r="D6" s="12">
        <v>10</v>
      </c>
      <c r="F6" s="31"/>
    </row>
    <row r="7" ht="12.75">
      <c r="F7" s="30"/>
    </row>
    <row r="8" spans="1:6" ht="12.75">
      <c r="A8" s="17">
        <v>20</v>
      </c>
      <c r="B8" s="11">
        <v>2</v>
      </c>
      <c r="C8" s="12">
        <v>9</v>
      </c>
      <c r="D8" s="13">
        <v>6</v>
      </c>
      <c r="F8" s="30"/>
    </row>
    <row r="9" spans="1:4" ht="12.75">
      <c r="A9" s="11">
        <v>4</v>
      </c>
      <c r="B9" s="13">
        <v>7</v>
      </c>
      <c r="C9" s="14">
        <v>11</v>
      </c>
      <c r="D9" s="15">
        <v>14</v>
      </c>
    </row>
    <row r="10" spans="1:9" ht="12.75">
      <c r="A10" s="12">
        <v>10</v>
      </c>
      <c r="B10" s="11">
        <v>3</v>
      </c>
      <c r="C10" s="16">
        <v>17</v>
      </c>
      <c r="D10" s="15">
        <v>15</v>
      </c>
      <c r="F10" s="19"/>
      <c r="I10" s="28"/>
    </row>
    <row r="11" spans="1:6" ht="12.75">
      <c r="A11" s="12">
        <v>8</v>
      </c>
      <c r="B11" s="13">
        <v>5</v>
      </c>
      <c r="C11" s="10">
        <v>1</v>
      </c>
      <c r="D11" s="15">
        <v>16</v>
      </c>
      <c r="F11" s="17"/>
    </row>
    <row r="12" spans="1:6" ht="12.75">
      <c r="A12" s="16">
        <v>19</v>
      </c>
      <c r="B12" s="14">
        <v>13</v>
      </c>
      <c r="C12" s="16">
        <v>18</v>
      </c>
      <c r="D12" s="14">
        <v>12</v>
      </c>
      <c r="F12" s="15"/>
    </row>
    <row r="13" ht="12.75">
      <c r="F13" s="10"/>
    </row>
    <row r="14" spans="1:9" ht="12.75">
      <c r="A14" s="15">
        <v>14</v>
      </c>
      <c r="B14" s="16">
        <v>18</v>
      </c>
      <c r="C14" s="12">
        <v>9</v>
      </c>
      <c r="D14" s="11">
        <v>3</v>
      </c>
      <c r="F14" s="29"/>
      <c r="I14" s="27"/>
    </row>
    <row r="15" spans="1:6" ht="12.75">
      <c r="A15" s="12">
        <v>8</v>
      </c>
      <c r="B15" s="15">
        <v>15</v>
      </c>
      <c r="C15" s="11">
        <v>2</v>
      </c>
      <c r="D15" s="11">
        <v>4</v>
      </c>
      <c r="F15" s="18"/>
    </row>
    <row r="16" spans="1:7" ht="12.75">
      <c r="A16" s="12">
        <v>10</v>
      </c>
      <c r="B16" s="15">
        <v>16</v>
      </c>
      <c r="C16" s="14">
        <v>13</v>
      </c>
      <c r="D16" s="17">
        <v>20</v>
      </c>
      <c r="G16" t="s">
        <v>91</v>
      </c>
    </row>
    <row r="17" spans="1:7" ht="12.75">
      <c r="A17" s="13">
        <v>7</v>
      </c>
      <c r="B17" s="14">
        <v>12</v>
      </c>
      <c r="C17" s="13">
        <v>5</v>
      </c>
      <c r="D17" s="16">
        <v>19</v>
      </c>
      <c r="G17" t="s">
        <v>92</v>
      </c>
    </row>
    <row r="18" spans="1:7" ht="12.75">
      <c r="A18" s="13">
        <v>6</v>
      </c>
      <c r="B18" s="14">
        <v>11</v>
      </c>
      <c r="C18" s="16">
        <v>17</v>
      </c>
      <c r="D18" s="10">
        <v>1</v>
      </c>
      <c r="G18" t="s">
        <v>93</v>
      </c>
    </row>
    <row r="20" spans="1:10" ht="12.75">
      <c r="A20" s="16">
        <v>17</v>
      </c>
      <c r="B20" s="11">
        <v>3</v>
      </c>
      <c r="C20" s="12">
        <v>8</v>
      </c>
      <c r="D20" s="17">
        <v>20</v>
      </c>
      <c r="J20" t="s">
        <v>177</v>
      </c>
    </row>
    <row r="21" spans="1:4" ht="12.75">
      <c r="A21" s="16">
        <v>17</v>
      </c>
      <c r="B21" s="14">
        <v>13</v>
      </c>
      <c r="C21" s="13">
        <v>7</v>
      </c>
      <c r="D21" s="16">
        <v>19</v>
      </c>
    </row>
    <row r="22" spans="1:4" ht="12.75">
      <c r="A22" s="15">
        <v>14</v>
      </c>
      <c r="B22" s="15">
        <v>16</v>
      </c>
      <c r="C22" s="14">
        <v>12</v>
      </c>
      <c r="D22" s="15">
        <v>15</v>
      </c>
    </row>
    <row r="23" spans="1:4" ht="12.75">
      <c r="A23" s="12">
        <v>10</v>
      </c>
      <c r="B23" s="13">
        <v>7</v>
      </c>
      <c r="C23" s="11">
        <v>2</v>
      </c>
      <c r="D23" s="15">
        <v>16</v>
      </c>
    </row>
    <row r="24" spans="1:4" ht="12.75">
      <c r="A24" s="14">
        <v>13</v>
      </c>
      <c r="B24" s="14">
        <v>11</v>
      </c>
      <c r="C24" s="13">
        <v>5</v>
      </c>
      <c r="D24" s="15">
        <v>15</v>
      </c>
    </row>
    <row r="38" spans="1:4" ht="12.75">
      <c r="A38" s="323"/>
      <c r="B38" s="14"/>
      <c r="C38" s="16"/>
      <c r="D38" s="15"/>
    </row>
    <row r="39" spans="1:4" ht="12.75">
      <c r="A39" s="323"/>
      <c r="B39" s="19"/>
      <c r="C39" s="18"/>
      <c r="D39" s="11"/>
    </row>
    <row r="40" spans="1:4" ht="12.75">
      <c r="A40" s="13"/>
      <c r="B40" s="12"/>
      <c r="C40" s="29"/>
      <c r="D40" s="10"/>
    </row>
    <row r="41" spans="1:4" ht="12.75">
      <c r="A41" s="15"/>
      <c r="B41" s="11"/>
      <c r="C41" s="10"/>
      <c r="D41" s="14"/>
    </row>
    <row r="42" spans="1:4" ht="12.75">
      <c r="A42" s="18"/>
      <c r="B42" s="17"/>
      <c r="C42" s="16"/>
      <c r="D42" s="323"/>
    </row>
    <row r="43" spans="1:4" ht="12.75">
      <c r="A43" s="16"/>
      <c r="B43" s="11"/>
      <c r="C43" s="15"/>
      <c r="D43" s="13"/>
    </row>
    <row r="44" spans="1:4" ht="12.75">
      <c r="A44" s="10"/>
      <c r="B44" s="13"/>
      <c r="C44" s="29"/>
      <c r="D44" s="19"/>
    </row>
    <row r="45" spans="1:4" ht="12.75">
      <c r="A45" s="15"/>
      <c r="B45" s="18"/>
      <c r="C45" s="17"/>
      <c r="D45" s="29"/>
    </row>
    <row r="46" spans="1:4" ht="12.75">
      <c r="A46" s="14"/>
      <c r="B46" s="12"/>
      <c r="C46" s="19"/>
      <c r="D46" s="13"/>
    </row>
    <row r="47" spans="1:4" ht="12.75">
      <c r="A47" s="323"/>
      <c r="B47" s="10"/>
      <c r="C47" s="15"/>
      <c r="D47" s="19"/>
    </row>
    <row r="48" spans="1:4" ht="12.75">
      <c r="A48" s="14"/>
      <c r="B48" s="12"/>
      <c r="C48" s="16"/>
      <c r="D48" s="11"/>
    </row>
    <row r="49" spans="1:4" ht="12.75">
      <c r="A49" s="10"/>
      <c r="B49" s="29"/>
      <c r="C49" s="11"/>
      <c r="D49" s="323"/>
    </row>
    <row r="50" spans="1:4" ht="12.75">
      <c r="A50" s="18"/>
      <c r="B50" s="14"/>
      <c r="C50" s="12"/>
      <c r="D50" s="1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6"/>
  <dimension ref="A1:AR50"/>
  <sheetViews>
    <sheetView zoomScalePageLayoutView="0" workbookViewId="0" topLeftCell="A19">
      <selection activeCell="H5" sqref="H5"/>
    </sheetView>
  </sheetViews>
  <sheetFormatPr defaultColWidth="11.421875" defaultRowHeight="12.75"/>
  <cols>
    <col min="1" max="4" width="11.421875" style="1" customWidth="1"/>
    <col min="9" max="13" width="11.421875" style="8" customWidth="1"/>
    <col min="14" max="14" width="5.7109375" style="4" customWidth="1"/>
    <col min="15" max="44" width="3.7109375" style="5" customWidth="1"/>
    <col min="45" max="46" width="11.421875" style="5" customWidth="1"/>
  </cols>
  <sheetData>
    <row r="1" spans="1:44" ht="12.75">
      <c r="A1"/>
      <c r="B1"/>
      <c r="C1"/>
      <c r="D1"/>
      <c r="I1" s="324">
        <v>33</v>
      </c>
      <c r="J1" s="324">
        <v>33</v>
      </c>
      <c r="K1" s="211">
        <v>23</v>
      </c>
      <c r="L1" s="209">
        <v>8</v>
      </c>
      <c r="M1" s="213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3" ht="12.75">
      <c r="A2" s="323">
        <v>33</v>
      </c>
      <c r="B2" s="29">
        <v>36</v>
      </c>
      <c r="C2" s="10">
        <v>1</v>
      </c>
      <c r="D2" s="11">
        <v>4</v>
      </c>
      <c r="I2" s="395">
        <v>36</v>
      </c>
      <c r="J2" s="207">
        <v>2</v>
      </c>
      <c r="K2" s="322">
        <v>28</v>
      </c>
      <c r="L2" s="213">
        <v>14</v>
      </c>
      <c r="M2" s="210">
        <v>18</v>
      </c>
    </row>
    <row r="3" spans="1:13" ht="12.75">
      <c r="A3" s="13">
        <v>7</v>
      </c>
      <c r="B3" s="12">
        <v>10</v>
      </c>
      <c r="C3" s="14">
        <v>13</v>
      </c>
      <c r="D3" s="15">
        <v>16</v>
      </c>
      <c r="I3" s="207">
        <v>1</v>
      </c>
      <c r="J3" s="208">
        <v>6</v>
      </c>
      <c r="K3" s="324">
        <v>33</v>
      </c>
      <c r="L3" s="212">
        <v>20</v>
      </c>
      <c r="M3" s="214">
        <v>25</v>
      </c>
    </row>
    <row r="4" spans="1:13" ht="12.75">
      <c r="A4" s="16">
        <v>19</v>
      </c>
      <c r="B4" s="17">
        <v>22</v>
      </c>
      <c r="C4" s="18">
        <v>25</v>
      </c>
      <c r="D4" s="19">
        <v>28</v>
      </c>
      <c r="G4" s="76" t="s">
        <v>101</v>
      </c>
      <c r="H4" s="41">
        <v>36</v>
      </c>
      <c r="I4" s="208">
        <v>4</v>
      </c>
      <c r="J4" s="206">
        <v>10</v>
      </c>
      <c r="K4" s="207">
        <v>2</v>
      </c>
      <c r="L4" s="214">
        <v>26</v>
      </c>
      <c r="M4" s="324">
        <v>32</v>
      </c>
    </row>
    <row r="5" spans="1:13" ht="12.75">
      <c r="A5" s="323">
        <v>31</v>
      </c>
      <c r="B5" s="29">
        <v>34</v>
      </c>
      <c r="C5" s="10">
        <v>2</v>
      </c>
      <c r="D5" s="11">
        <v>5</v>
      </c>
      <c r="I5" s="209">
        <v>7</v>
      </c>
      <c r="J5" s="213">
        <v>14</v>
      </c>
      <c r="K5" s="209">
        <v>7</v>
      </c>
      <c r="L5" s="324">
        <v>32</v>
      </c>
      <c r="M5" s="207">
        <v>3</v>
      </c>
    </row>
    <row r="6" spans="1:13" ht="12.75">
      <c r="A6" s="13">
        <v>8</v>
      </c>
      <c r="B6" s="12">
        <v>11</v>
      </c>
      <c r="C6" s="14">
        <v>14</v>
      </c>
      <c r="D6" s="15">
        <v>17</v>
      </c>
      <c r="I6" s="206">
        <v>10</v>
      </c>
      <c r="J6" s="210">
        <v>18</v>
      </c>
      <c r="K6" s="206">
        <v>12</v>
      </c>
      <c r="L6" s="207">
        <v>3</v>
      </c>
      <c r="M6" s="206">
        <v>10</v>
      </c>
    </row>
    <row r="7" spans="1:13" ht="12.75">
      <c r="A7" s="16">
        <v>20</v>
      </c>
      <c r="B7" s="17">
        <v>23</v>
      </c>
      <c r="C7" s="18">
        <v>26</v>
      </c>
      <c r="D7" s="19">
        <v>29</v>
      </c>
      <c r="I7" s="213">
        <v>13</v>
      </c>
      <c r="J7" s="211">
        <v>22</v>
      </c>
      <c r="K7" s="210">
        <v>17</v>
      </c>
      <c r="L7" s="209">
        <v>9</v>
      </c>
      <c r="M7" s="210">
        <v>17</v>
      </c>
    </row>
    <row r="8" spans="1:13" ht="12.75">
      <c r="A8" s="323">
        <v>32</v>
      </c>
      <c r="B8" s="29">
        <v>35</v>
      </c>
      <c r="C8" s="10">
        <v>3</v>
      </c>
      <c r="D8" s="11">
        <v>6</v>
      </c>
      <c r="I8" s="210">
        <v>16</v>
      </c>
      <c r="J8" s="214">
        <v>26</v>
      </c>
      <c r="K8" s="211">
        <v>22</v>
      </c>
      <c r="L8" s="213">
        <v>15</v>
      </c>
      <c r="M8" s="211">
        <v>24</v>
      </c>
    </row>
    <row r="9" spans="1:13" ht="12.75">
      <c r="A9" s="13">
        <v>9</v>
      </c>
      <c r="B9" s="12">
        <v>12</v>
      </c>
      <c r="C9" s="14">
        <v>15</v>
      </c>
      <c r="D9" s="15">
        <v>18</v>
      </c>
      <c r="I9" s="212">
        <v>19</v>
      </c>
      <c r="J9" s="322">
        <v>30</v>
      </c>
      <c r="K9" s="214">
        <v>27</v>
      </c>
      <c r="L9" s="212">
        <v>21</v>
      </c>
      <c r="M9" s="324">
        <v>31</v>
      </c>
    </row>
    <row r="10" spans="1:13" ht="12.75">
      <c r="A10" s="16">
        <v>21</v>
      </c>
      <c r="B10" s="17">
        <v>24</v>
      </c>
      <c r="C10" s="18">
        <v>27</v>
      </c>
      <c r="D10" s="19">
        <v>30</v>
      </c>
      <c r="I10" s="211">
        <v>22</v>
      </c>
      <c r="J10" s="395">
        <v>34</v>
      </c>
      <c r="K10" s="324">
        <v>32</v>
      </c>
      <c r="L10" s="214">
        <v>27</v>
      </c>
      <c r="M10" s="207">
        <v>2</v>
      </c>
    </row>
    <row r="11" spans="1:13" ht="12.75">
      <c r="A11"/>
      <c r="B11"/>
      <c r="C11"/>
      <c r="D11"/>
      <c r="I11" s="214">
        <v>25</v>
      </c>
      <c r="J11" s="207">
        <v>3</v>
      </c>
      <c r="K11" s="207">
        <v>1</v>
      </c>
      <c r="L11" s="324">
        <v>33</v>
      </c>
      <c r="M11" s="209">
        <v>9</v>
      </c>
    </row>
    <row r="12" spans="1:13" ht="12.75">
      <c r="A12" s="323">
        <v>33</v>
      </c>
      <c r="B12" s="10">
        <v>2</v>
      </c>
      <c r="C12" s="11">
        <v>6</v>
      </c>
      <c r="D12" s="12">
        <v>10</v>
      </c>
      <c r="I12" s="322">
        <v>28</v>
      </c>
      <c r="J12" s="209">
        <v>7</v>
      </c>
      <c r="K12" s="208">
        <v>6</v>
      </c>
      <c r="L12" s="208">
        <v>4</v>
      </c>
      <c r="M12" s="210">
        <v>16</v>
      </c>
    </row>
    <row r="13" spans="1:13" ht="12.75">
      <c r="A13" s="14">
        <v>14</v>
      </c>
      <c r="B13" s="15">
        <v>18</v>
      </c>
      <c r="C13" s="17">
        <v>22</v>
      </c>
      <c r="D13" s="18">
        <v>26</v>
      </c>
      <c r="I13" s="324">
        <v>31</v>
      </c>
      <c r="J13" s="206">
        <v>11</v>
      </c>
      <c r="K13" s="206">
        <v>11</v>
      </c>
      <c r="L13" s="206">
        <v>10</v>
      </c>
      <c r="M13" s="211">
        <v>23</v>
      </c>
    </row>
    <row r="14" spans="1:13" ht="12.75">
      <c r="A14" s="19">
        <v>30</v>
      </c>
      <c r="B14" s="29">
        <v>34</v>
      </c>
      <c r="C14" s="10">
        <v>3</v>
      </c>
      <c r="D14" s="13">
        <v>7</v>
      </c>
      <c r="I14" s="395">
        <v>34</v>
      </c>
      <c r="J14" s="213">
        <v>15</v>
      </c>
      <c r="K14" s="210">
        <v>16</v>
      </c>
      <c r="L14" s="210">
        <v>16</v>
      </c>
      <c r="M14" s="322">
        <v>30</v>
      </c>
    </row>
    <row r="15" spans="1:13" ht="12.75">
      <c r="A15" s="12">
        <v>11</v>
      </c>
      <c r="B15" s="14">
        <v>15</v>
      </c>
      <c r="C15" s="16">
        <v>19</v>
      </c>
      <c r="D15" s="17">
        <v>23</v>
      </c>
      <c r="I15" s="207">
        <v>2</v>
      </c>
      <c r="J15" s="212">
        <v>19</v>
      </c>
      <c r="K15" s="212">
        <v>21</v>
      </c>
      <c r="L15" s="211">
        <v>22</v>
      </c>
      <c r="M15" s="207">
        <v>1</v>
      </c>
    </row>
    <row r="16" spans="1:13" ht="12.75">
      <c r="A16" s="18">
        <v>27</v>
      </c>
      <c r="B16" s="323">
        <v>31</v>
      </c>
      <c r="C16" s="29">
        <v>35</v>
      </c>
      <c r="D16" s="11">
        <v>4</v>
      </c>
      <c r="I16" s="208">
        <v>5</v>
      </c>
      <c r="J16" s="211">
        <v>23</v>
      </c>
      <c r="K16" s="214">
        <v>26</v>
      </c>
      <c r="L16" s="322">
        <v>28</v>
      </c>
      <c r="M16" s="209">
        <v>8</v>
      </c>
    </row>
    <row r="17" spans="1:13" ht="12.75">
      <c r="A17" s="13">
        <v>8</v>
      </c>
      <c r="B17" s="12">
        <v>12</v>
      </c>
      <c r="C17" s="15">
        <v>16</v>
      </c>
      <c r="D17" s="16">
        <v>20</v>
      </c>
      <c r="I17" s="209">
        <v>8</v>
      </c>
      <c r="J17" s="214">
        <v>27</v>
      </c>
      <c r="K17" s="324">
        <v>31</v>
      </c>
      <c r="L17" s="395">
        <v>34</v>
      </c>
      <c r="M17" s="213">
        <v>15</v>
      </c>
    </row>
    <row r="18" spans="1:13" ht="12.75">
      <c r="A18" s="17">
        <v>24</v>
      </c>
      <c r="B18" s="19">
        <v>28</v>
      </c>
      <c r="C18" s="323">
        <v>32</v>
      </c>
      <c r="D18" s="29">
        <v>36</v>
      </c>
      <c r="I18" s="206">
        <v>11</v>
      </c>
      <c r="J18" s="324">
        <v>31</v>
      </c>
      <c r="K18" s="395">
        <v>36</v>
      </c>
      <c r="L18" s="208">
        <v>5</v>
      </c>
      <c r="M18" s="211">
        <v>22</v>
      </c>
    </row>
    <row r="19" spans="1:13" ht="12.75">
      <c r="A19" s="11">
        <v>5</v>
      </c>
      <c r="B19" s="13">
        <v>9</v>
      </c>
      <c r="C19" s="14">
        <v>13</v>
      </c>
      <c r="D19" s="15">
        <v>17</v>
      </c>
      <c r="I19" s="213">
        <v>14</v>
      </c>
      <c r="J19" s="395">
        <v>35</v>
      </c>
      <c r="K19" s="208">
        <v>5</v>
      </c>
      <c r="L19" s="206">
        <v>11</v>
      </c>
      <c r="M19" s="322">
        <v>29</v>
      </c>
    </row>
    <row r="20" spans="1:13" ht="12.75">
      <c r="A20" s="16">
        <v>21</v>
      </c>
      <c r="B20" s="18">
        <v>25</v>
      </c>
      <c r="C20" s="19">
        <v>29</v>
      </c>
      <c r="D20" s="10">
        <v>1</v>
      </c>
      <c r="I20" s="210">
        <v>17</v>
      </c>
      <c r="J20" s="208">
        <v>4</v>
      </c>
      <c r="K20" s="206">
        <v>10</v>
      </c>
      <c r="L20" s="210">
        <v>17</v>
      </c>
      <c r="M20" s="395">
        <v>36</v>
      </c>
    </row>
    <row r="21" spans="1:13" ht="12.75">
      <c r="A21"/>
      <c r="B21"/>
      <c r="C21"/>
      <c r="D21"/>
      <c r="I21" s="212">
        <v>20</v>
      </c>
      <c r="J21" s="209">
        <v>8</v>
      </c>
      <c r="K21" s="213">
        <v>15</v>
      </c>
      <c r="L21" s="211">
        <v>23</v>
      </c>
      <c r="M21" s="209">
        <v>7</v>
      </c>
    </row>
    <row r="22" spans="1:13" ht="12.75">
      <c r="A22" s="17">
        <v>23</v>
      </c>
      <c r="B22" s="19">
        <v>28</v>
      </c>
      <c r="C22" s="323">
        <v>33</v>
      </c>
      <c r="D22" s="10">
        <v>2</v>
      </c>
      <c r="I22" s="211">
        <v>23</v>
      </c>
      <c r="J22" s="206">
        <v>12</v>
      </c>
      <c r="K22" s="212">
        <v>20</v>
      </c>
      <c r="L22" s="322">
        <v>29</v>
      </c>
      <c r="M22" s="213">
        <v>14</v>
      </c>
    </row>
    <row r="23" spans="1:13" ht="12.75">
      <c r="A23" s="13">
        <v>7</v>
      </c>
      <c r="B23" s="12">
        <v>12</v>
      </c>
      <c r="C23" s="15">
        <v>17</v>
      </c>
      <c r="D23" s="17">
        <v>22</v>
      </c>
      <c r="I23" s="214">
        <v>26</v>
      </c>
      <c r="J23" s="210">
        <v>16</v>
      </c>
      <c r="K23" s="214">
        <v>25</v>
      </c>
      <c r="L23" s="395">
        <v>35</v>
      </c>
      <c r="M23" s="212">
        <v>21</v>
      </c>
    </row>
    <row r="24" spans="1:13" ht="12.75">
      <c r="A24" s="18">
        <v>27</v>
      </c>
      <c r="B24" s="323">
        <v>32</v>
      </c>
      <c r="C24" s="10">
        <v>1</v>
      </c>
      <c r="D24" s="11">
        <v>6</v>
      </c>
      <c r="I24" s="322">
        <v>29</v>
      </c>
      <c r="J24" s="212">
        <v>20</v>
      </c>
      <c r="K24" s="322">
        <v>30</v>
      </c>
      <c r="L24" s="208">
        <v>6</v>
      </c>
      <c r="M24" s="322">
        <v>28</v>
      </c>
    </row>
    <row r="25" spans="1:13" ht="12.75">
      <c r="A25" s="12">
        <v>11</v>
      </c>
      <c r="B25" s="15">
        <v>16</v>
      </c>
      <c r="C25" s="16">
        <v>21</v>
      </c>
      <c r="D25" s="18">
        <v>26</v>
      </c>
      <c r="I25" s="324">
        <v>32</v>
      </c>
      <c r="J25" s="211">
        <v>24</v>
      </c>
      <c r="K25" s="395">
        <v>35</v>
      </c>
      <c r="L25" s="206">
        <v>12</v>
      </c>
      <c r="M25" s="395">
        <v>35</v>
      </c>
    </row>
    <row r="26" spans="1:13" ht="12.75">
      <c r="A26" s="323">
        <v>31</v>
      </c>
      <c r="B26" s="29">
        <v>36</v>
      </c>
      <c r="C26" s="11">
        <v>5</v>
      </c>
      <c r="D26" s="12">
        <v>10</v>
      </c>
      <c r="I26" s="395">
        <v>35</v>
      </c>
      <c r="J26" s="322">
        <v>28</v>
      </c>
      <c r="K26" s="208">
        <v>4</v>
      </c>
      <c r="L26" s="210">
        <v>18</v>
      </c>
      <c r="M26" s="208">
        <v>6</v>
      </c>
    </row>
    <row r="27" spans="1:13" ht="12.75">
      <c r="A27" s="14">
        <v>15</v>
      </c>
      <c r="B27" s="16">
        <v>20</v>
      </c>
      <c r="C27" s="18">
        <v>25</v>
      </c>
      <c r="D27" s="19">
        <v>30</v>
      </c>
      <c r="I27" s="207">
        <v>3</v>
      </c>
      <c r="J27" s="324">
        <v>32</v>
      </c>
      <c r="K27" s="209">
        <v>9</v>
      </c>
      <c r="L27" s="211">
        <v>24</v>
      </c>
      <c r="M27" s="212">
        <v>19</v>
      </c>
    </row>
    <row r="28" spans="1:13" ht="12.75">
      <c r="A28" s="29">
        <v>35</v>
      </c>
      <c r="B28" s="11">
        <v>4</v>
      </c>
      <c r="C28" s="13">
        <v>9</v>
      </c>
      <c r="D28" s="14">
        <v>14</v>
      </c>
      <c r="I28" s="208">
        <v>6</v>
      </c>
      <c r="J28" s="395">
        <v>36</v>
      </c>
      <c r="K28" s="213">
        <v>14</v>
      </c>
      <c r="L28" s="322">
        <v>30</v>
      </c>
      <c r="M28" s="214">
        <v>26</v>
      </c>
    </row>
    <row r="29" spans="1:13" ht="12.75">
      <c r="A29" s="16">
        <v>19</v>
      </c>
      <c r="B29" s="17">
        <v>24</v>
      </c>
      <c r="C29" s="19">
        <v>29</v>
      </c>
      <c r="D29" s="29">
        <v>34</v>
      </c>
      <c r="I29" s="209">
        <v>9</v>
      </c>
      <c r="J29" s="208">
        <v>5</v>
      </c>
      <c r="K29" s="212">
        <v>19</v>
      </c>
      <c r="L29" s="395">
        <v>36</v>
      </c>
      <c r="M29" s="324">
        <v>33</v>
      </c>
    </row>
    <row r="30" spans="1:13" ht="12.75">
      <c r="A30" s="10">
        <v>3</v>
      </c>
      <c r="B30" s="13">
        <v>8</v>
      </c>
      <c r="C30" s="14">
        <v>13</v>
      </c>
      <c r="D30" s="15">
        <v>18</v>
      </c>
      <c r="I30" s="206">
        <v>12</v>
      </c>
      <c r="J30" s="209">
        <v>9</v>
      </c>
      <c r="K30" s="211">
        <v>24</v>
      </c>
      <c r="L30" s="209">
        <v>7</v>
      </c>
      <c r="M30" s="208">
        <v>4</v>
      </c>
    </row>
    <row r="31" spans="1:13" ht="12.75">
      <c r="A31"/>
      <c r="B31"/>
      <c r="C31"/>
      <c r="D31"/>
      <c r="I31" s="213">
        <v>15</v>
      </c>
      <c r="J31" s="213">
        <v>13</v>
      </c>
      <c r="K31" s="322">
        <v>29</v>
      </c>
      <c r="L31" s="213">
        <v>13</v>
      </c>
      <c r="M31" s="206">
        <v>11</v>
      </c>
    </row>
    <row r="32" spans="1:13" ht="12.75">
      <c r="A32" s="13">
        <v>8</v>
      </c>
      <c r="B32" s="14">
        <v>14</v>
      </c>
      <c r="C32" s="16">
        <v>20</v>
      </c>
      <c r="D32" s="18">
        <v>26</v>
      </c>
      <c r="I32" s="210">
        <v>18</v>
      </c>
      <c r="J32" s="210">
        <v>17</v>
      </c>
      <c r="K32" s="395">
        <v>34</v>
      </c>
      <c r="L32" s="212">
        <v>19</v>
      </c>
      <c r="M32" s="212">
        <v>20</v>
      </c>
    </row>
    <row r="33" spans="1:13" ht="12.75">
      <c r="A33" s="323">
        <v>32</v>
      </c>
      <c r="B33" s="10">
        <v>3</v>
      </c>
      <c r="C33" s="13">
        <v>9</v>
      </c>
      <c r="D33" s="14">
        <v>15</v>
      </c>
      <c r="I33" s="212">
        <v>21</v>
      </c>
      <c r="J33" s="212">
        <v>21</v>
      </c>
      <c r="K33" s="207">
        <v>3</v>
      </c>
      <c r="L33" s="214">
        <v>25</v>
      </c>
      <c r="M33" s="214">
        <v>27</v>
      </c>
    </row>
    <row r="34" spans="1:13" ht="12.75">
      <c r="A34" s="16">
        <v>21</v>
      </c>
      <c r="B34" s="18">
        <v>27</v>
      </c>
      <c r="C34" s="323">
        <v>33</v>
      </c>
      <c r="D34" s="11">
        <v>4</v>
      </c>
      <c r="I34" s="211">
        <v>24</v>
      </c>
      <c r="J34" s="214">
        <v>25</v>
      </c>
      <c r="K34" s="209">
        <v>8</v>
      </c>
      <c r="L34" s="324">
        <v>31</v>
      </c>
      <c r="M34" s="395">
        <v>34</v>
      </c>
    </row>
    <row r="35" spans="1:13" ht="12.75">
      <c r="A35" s="12">
        <v>10</v>
      </c>
      <c r="B35" s="15">
        <v>16</v>
      </c>
      <c r="C35" s="17">
        <v>22</v>
      </c>
      <c r="D35" s="19">
        <v>28</v>
      </c>
      <c r="I35" s="214">
        <v>27</v>
      </c>
      <c r="J35" s="322">
        <v>29</v>
      </c>
      <c r="K35" s="213">
        <v>13</v>
      </c>
      <c r="L35" s="207">
        <v>1</v>
      </c>
      <c r="M35" s="208">
        <v>5</v>
      </c>
    </row>
    <row r="36" spans="1:13" ht="12.75">
      <c r="A36" s="29">
        <v>34</v>
      </c>
      <c r="B36" s="11">
        <v>5</v>
      </c>
      <c r="C36" s="12">
        <v>11</v>
      </c>
      <c r="D36" s="15">
        <v>17</v>
      </c>
      <c r="I36" s="322">
        <v>30</v>
      </c>
      <c r="J36" s="207">
        <v>1</v>
      </c>
      <c r="K36" s="210">
        <v>18</v>
      </c>
      <c r="L36" s="207">
        <v>2</v>
      </c>
      <c r="M36" s="206">
        <v>12</v>
      </c>
    </row>
    <row r="37" spans="1:4" ht="12.75">
      <c r="A37" s="17">
        <v>23</v>
      </c>
      <c r="B37" s="19">
        <v>29</v>
      </c>
      <c r="C37" s="29">
        <v>35</v>
      </c>
      <c r="D37" s="11">
        <v>6</v>
      </c>
    </row>
    <row r="38" spans="1:4" ht="12.75">
      <c r="A38" s="33">
        <v>12</v>
      </c>
      <c r="B38" s="39">
        <v>18</v>
      </c>
      <c r="C38" s="36">
        <v>24</v>
      </c>
      <c r="D38" s="171">
        <v>30</v>
      </c>
    </row>
    <row r="39" spans="1:4" ht="12.75">
      <c r="A39" s="396">
        <v>36</v>
      </c>
      <c r="B39" s="34">
        <v>7</v>
      </c>
      <c r="C39" s="40">
        <v>13</v>
      </c>
      <c r="D39" s="37">
        <v>19</v>
      </c>
    </row>
    <row r="40" spans="1:4" ht="12.75">
      <c r="A40" s="170">
        <v>25</v>
      </c>
      <c r="B40" s="325">
        <v>31</v>
      </c>
      <c r="C40" s="38">
        <v>1</v>
      </c>
      <c r="D40" s="38">
        <v>2</v>
      </c>
    </row>
    <row r="41" spans="1:4" ht="12.75">
      <c r="A41" s="39">
        <v>18</v>
      </c>
      <c r="B41" s="170">
        <v>25</v>
      </c>
      <c r="C41" s="325">
        <v>32</v>
      </c>
      <c r="D41" s="34">
        <v>7</v>
      </c>
    </row>
    <row r="42" spans="1:4" ht="12.75">
      <c r="A42" s="40">
        <v>13</v>
      </c>
      <c r="B42" s="39">
        <v>18</v>
      </c>
      <c r="C42" s="170">
        <v>25</v>
      </c>
      <c r="D42" s="325">
        <v>32</v>
      </c>
    </row>
    <row r="43" spans="1:4" ht="12.75">
      <c r="A43" s="38">
        <v>3</v>
      </c>
      <c r="B43" s="33">
        <v>10</v>
      </c>
      <c r="C43" s="39">
        <v>17</v>
      </c>
      <c r="D43" s="36">
        <v>24</v>
      </c>
    </row>
    <row r="44" spans="1:4" ht="12.75">
      <c r="A44" s="325">
        <v>31</v>
      </c>
      <c r="B44" s="38">
        <v>2</v>
      </c>
      <c r="C44" s="34">
        <v>9</v>
      </c>
      <c r="D44" s="39">
        <v>16</v>
      </c>
    </row>
    <row r="45" spans="1:4" ht="12.75">
      <c r="A45" s="36">
        <v>23</v>
      </c>
      <c r="B45" s="171">
        <v>30</v>
      </c>
      <c r="C45" s="38">
        <v>1</v>
      </c>
      <c r="D45" s="34">
        <v>8</v>
      </c>
    </row>
    <row r="46" spans="1:4" ht="12.75">
      <c r="A46" s="40">
        <v>15</v>
      </c>
      <c r="B46" s="36">
        <v>22</v>
      </c>
      <c r="C46" s="171">
        <v>29</v>
      </c>
      <c r="D46" s="396">
        <v>36</v>
      </c>
    </row>
    <row r="47" spans="1:4" ht="12.75">
      <c r="A47" s="34">
        <v>7</v>
      </c>
      <c r="B47" s="40">
        <v>14</v>
      </c>
      <c r="C47" s="37">
        <v>21</v>
      </c>
      <c r="D47" s="171">
        <v>28</v>
      </c>
    </row>
    <row r="48" spans="1:4" ht="12.75">
      <c r="A48" s="396">
        <v>35</v>
      </c>
      <c r="B48" s="35">
        <v>6</v>
      </c>
      <c r="C48" s="37">
        <v>19</v>
      </c>
      <c r="D48" s="170">
        <v>26</v>
      </c>
    </row>
    <row r="49" spans="1:4" ht="12.75">
      <c r="A49" s="325">
        <v>33</v>
      </c>
      <c r="B49" s="35">
        <v>4</v>
      </c>
      <c r="C49" s="33">
        <v>11</v>
      </c>
      <c r="D49" s="37">
        <v>20</v>
      </c>
    </row>
    <row r="50" spans="1:4" ht="12.75">
      <c r="A50" s="170">
        <v>27</v>
      </c>
      <c r="B50" s="396">
        <v>34</v>
      </c>
      <c r="C50" s="35">
        <v>5</v>
      </c>
      <c r="D50" s="33">
        <v>12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/>
  <dimension ref="A1:T66"/>
  <sheetViews>
    <sheetView zoomScalePageLayoutView="0" workbookViewId="0" topLeftCell="A14">
      <selection activeCell="C53" sqref="C53"/>
    </sheetView>
  </sheetViews>
  <sheetFormatPr defaultColWidth="11.421875" defaultRowHeight="12.75"/>
  <cols>
    <col min="1" max="1" width="15.8515625" style="0" customWidth="1"/>
    <col min="2" max="2" width="20.140625" style="6" customWidth="1"/>
    <col min="3" max="3" width="9.28125" style="6" customWidth="1"/>
    <col min="4" max="5" width="7.8515625" style="6" customWidth="1"/>
    <col min="6" max="6" width="13.8515625" style="9" bestFit="1" customWidth="1"/>
    <col min="7" max="7" width="21.7109375" style="6" customWidth="1"/>
    <col min="8" max="8" width="17.8515625" style="0" bestFit="1" customWidth="1"/>
  </cols>
  <sheetData>
    <row r="1" spans="1:8" ht="12.75">
      <c r="A1" s="8"/>
      <c r="B1" s="188" t="s">
        <v>100</v>
      </c>
      <c r="C1" s="8"/>
      <c r="D1" s="8"/>
      <c r="E1" s="8"/>
      <c r="F1" s="8"/>
      <c r="H1" s="8"/>
    </row>
    <row r="2" spans="1:10" ht="12.75">
      <c r="A2" s="8"/>
      <c r="B2" s="8"/>
      <c r="C2" s="8"/>
      <c r="D2" s="8"/>
      <c r="E2" s="8"/>
      <c r="F2" s="8"/>
      <c r="G2" s="8"/>
      <c r="H2" s="186" t="s">
        <v>76</v>
      </c>
      <c r="I2" s="186" t="s">
        <v>89</v>
      </c>
      <c r="J2" s="186" t="s">
        <v>104</v>
      </c>
    </row>
    <row r="3" spans="1:20" ht="12.75">
      <c r="A3" s="184" t="s">
        <v>140</v>
      </c>
      <c r="B3" s="184" t="s">
        <v>24</v>
      </c>
      <c r="C3" s="184" t="s">
        <v>65</v>
      </c>
      <c r="D3" s="184" t="s">
        <v>66</v>
      </c>
      <c r="E3" s="184" t="s">
        <v>67</v>
      </c>
      <c r="F3" s="392" t="s">
        <v>51</v>
      </c>
      <c r="G3" s="387" t="s">
        <v>44</v>
      </c>
      <c r="H3" s="3">
        <v>20</v>
      </c>
      <c r="I3" s="238">
        <v>36</v>
      </c>
      <c r="J3" s="238">
        <v>8</v>
      </c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0" ht="12.75">
      <c r="A4" s="2" t="s">
        <v>120</v>
      </c>
      <c r="B4" s="3" t="s">
        <v>119</v>
      </c>
      <c r="C4" s="3">
        <v>41020</v>
      </c>
      <c r="D4" s="3">
        <v>41070</v>
      </c>
      <c r="E4" s="388">
        <v>41130</v>
      </c>
      <c r="F4" s="391" t="s">
        <v>436</v>
      </c>
      <c r="G4" s="387" t="s">
        <v>77</v>
      </c>
      <c r="H4" s="3">
        <v>4</v>
      </c>
      <c r="I4" s="238">
        <v>9</v>
      </c>
      <c r="J4" s="238">
        <v>4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1:20" ht="12.75">
      <c r="A5" s="2" t="s">
        <v>108</v>
      </c>
      <c r="B5" s="2" t="s">
        <v>531</v>
      </c>
      <c r="C5" s="2">
        <v>41030</v>
      </c>
      <c r="D5" s="2">
        <v>40695</v>
      </c>
      <c r="E5" s="389"/>
      <c r="F5" s="320" t="s">
        <v>437</v>
      </c>
      <c r="G5" s="387" t="s">
        <v>78</v>
      </c>
      <c r="H5" s="3">
        <v>4</v>
      </c>
      <c r="I5" s="238">
        <v>4</v>
      </c>
      <c r="J5" s="238">
        <v>4</v>
      </c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1:20" ht="13.5" customHeight="1">
      <c r="A6" s="2" t="s">
        <v>130</v>
      </c>
      <c r="B6" s="3" t="s">
        <v>129</v>
      </c>
      <c r="C6" s="3">
        <v>41040</v>
      </c>
      <c r="D6" s="3"/>
      <c r="E6" s="388"/>
      <c r="F6" s="320"/>
      <c r="G6" s="386"/>
      <c r="H6" s="107"/>
      <c r="I6" s="5"/>
      <c r="J6" s="5"/>
      <c r="K6" s="236"/>
      <c r="L6" s="236"/>
      <c r="M6" s="236"/>
      <c r="N6" s="236"/>
      <c r="O6" s="228"/>
      <c r="P6" s="228"/>
      <c r="Q6" s="228"/>
      <c r="R6" s="228"/>
      <c r="S6" s="228"/>
      <c r="T6" s="228"/>
    </row>
    <row r="7" spans="1:20" ht="12.75">
      <c r="A7" s="666" t="s">
        <v>506</v>
      </c>
      <c r="B7" s="2" t="s">
        <v>507</v>
      </c>
      <c r="C7" s="2">
        <v>41120</v>
      </c>
      <c r="D7" s="2">
        <v>40915</v>
      </c>
      <c r="E7" s="389">
        <v>41130</v>
      </c>
      <c r="F7" s="320"/>
      <c r="G7" s="386"/>
      <c r="H7" s="107"/>
      <c r="I7" s="5"/>
      <c r="J7" s="5"/>
      <c r="K7" s="5"/>
      <c r="L7" s="5"/>
      <c r="M7" s="5"/>
      <c r="N7" s="5"/>
      <c r="O7" s="228"/>
      <c r="P7" s="228"/>
      <c r="Q7" s="228"/>
      <c r="R7" s="228"/>
      <c r="S7" s="228"/>
      <c r="T7" s="228"/>
    </row>
    <row r="8" spans="1:20" ht="12.75">
      <c r="A8" s="2" t="s">
        <v>151</v>
      </c>
      <c r="B8" s="3" t="s">
        <v>152</v>
      </c>
      <c r="C8" s="3">
        <v>41170</v>
      </c>
      <c r="D8" s="373">
        <v>41160</v>
      </c>
      <c r="E8" s="388">
        <v>41060</v>
      </c>
      <c r="F8" s="320" t="s">
        <v>176</v>
      </c>
      <c r="G8" s="578"/>
      <c r="H8" s="108"/>
      <c r="I8" s="5"/>
      <c r="J8" s="5"/>
      <c r="K8" s="226"/>
      <c r="L8" s="226"/>
      <c r="M8" s="226"/>
      <c r="N8" s="226"/>
      <c r="O8" s="228"/>
      <c r="P8" s="228"/>
      <c r="Q8" s="228"/>
      <c r="R8" s="228"/>
      <c r="S8" s="228"/>
      <c r="T8" s="228"/>
    </row>
    <row r="9" spans="1:20" ht="12.75">
      <c r="A9" s="666" t="s">
        <v>498</v>
      </c>
      <c r="B9" s="2" t="s">
        <v>152</v>
      </c>
      <c r="C9" s="2">
        <v>41160</v>
      </c>
      <c r="D9" s="2">
        <v>41030</v>
      </c>
      <c r="E9" s="389"/>
      <c r="F9" s="320"/>
      <c r="G9" s="579" t="s">
        <v>88</v>
      </c>
      <c r="H9" s="185">
        <v>4</v>
      </c>
      <c r="I9" s="238">
        <v>5</v>
      </c>
      <c r="J9" s="238">
        <v>3</v>
      </c>
      <c r="K9" s="228"/>
      <c r="L9" s="228"/>
      <c r="M9" s="228"/>
      <c r="N9" s="228"/>
      <c r="O9" s="228"/>
      <c r="P9" s="228"/>
      <c r="Q9" s="228"/>
      <c r="R9" s="228"/>
      <c r="S9" s="228"/>
      <c r="T9" s="228"/>
    </row>
    <row r="10" spans="1:20" ht="12.75">
      <c r="A10" s="2" t="s">
        <v>323</v>
      </c>
      <c r="B10" s="2" t="s">
        <v>147</v>
      </c>
      <c r="C10" s="3">
        <v>41070</v>
      </c>
      <c r="D10" s="373"/>
      <c r="E10" s="388"/>
      <c r="F10" s="2" t="s">
        <v>410</v>
      </c>
      <c r="G10" s="108"/>
      <c r="H10" s="108"/>
      <c r="I10" s="4"/>
      <c r="J10" s="5"/>
      <c r="K10" s="236"/>
      <c r="L10" s="236"/>
      <c r="M10" s="236"/>
      <c r="N10" s="236"/>
      <c r="O10" s="228"/>
      <c r="P10" s="228"/>
      <c r="Q10" s="228"/>
      <c r="R10" s="228"/>
      <c r="S10" s="228"/>
      <c r="T10" s="228"/>
    </row>
    <row r="11" spans="1:20" ht="12.75">
      <c r="A11" s="666" t="s">
        <v>466</v>
      </c>
      <c r="B11" s="666" t="s">
        <v>467</v>
      </c>
      <c r="C11" s="2" t="s">
        <v>465</v>
      </c>
      <c r="D11" s="2"/>
      <c r="E11" s="389"/>
      <c r="F11" s="320" t="s">
        <v>540</v>
      </c>
      <c r="G11" s="232"/>
      <c r="H11" s="232"/>
      <c r="I11" s="226"/>
      <c r="J11" s="226"/>
      <c r="K11" s="226"/>
      <c r="L11" s="226"/>
      <c r="M11" s="226"/>
      <c r="N11" s="226"/>
      <c r="O11" s="228"/>
      <c r="P11" s="228"/>
      <c r="Q11" s="228"/>
      <c r="R11" s="228"/>
      <c r="S11" s="228"/>
      <c r="T11" s="228"/>
    </row>
    <row r="12" spans="1:20" ht="12.75">
      <c r="A12" s="2" t="s">
        <v>516</v>
      </c>
      <c r="B12" s="2" t="s">
        <v>518</v>
      </c>
      <c r="C12" s="2">
        <v>41040</v>
      </c>
      <c r="D12" s="2" t="s">
        <v>415</v>
      </c>
      <c r="E12" s="389"/>
      <c r="F12" s="320"/>
      <c r="G12" s="235"/>
      <c r="H12" s="235"/>
      <c r="I12" s="236"/>
      <c r="J12" s="236"/>
      <c r="K12" s="236"/>
      <c r="L12" s="236"/>
      <c r="M12" s="236"/>
      <c r="N12" s="236"/>
      <c r="O12" s="228"/>
      <c r="P12" s="228"/>
      <c r="Q12" s="228"/>
      <c r="R12" s="228"/>
      <c r="S12" s="228"/>
      <c r="T12" s="228"/>
    </row>
    <row r="13" spans="1:20" ht="12.75">
      <c r="A13" s="2" t="s">
        <v>517</v>
      </c>
      <c r="B13" s="2" t="s">
        <v>518</v>
      </c>
      <c r="C13" s="2">
        <v>41040</v>
      </c>
      <c r="D13" s="2" t="s">
        <v>415</v>
      </c>
      <c r="E13" s="389"/>
      <c r="F13" s="320"/>
      <c r="G13" s="231"/>
      <c r="H13" s="107"/>
      <c r="I13" s="226"/>
      <c r="J13" s="226"/>
      <c r="K13" s="226"/>
      <c r="L13" s="226"/>
      <c r="M13" s="226"/>
      <c r="N13" s="226"/>
      <c r="O13" s="228"/>
      <c r="P13" s="228"/>
      <c r="Q13" s="228"/>
      <c r="R13" s="228"/>
      <c r="S13" s="228"/>
      <c r="T13" s="228"/>
    </row>
    <row r="14" spans="1:20" ht="12.75">
      <c r="A14" s="2" t="s">
        <v>112</v>
      </c>
      <c r="B14" s="3" t="s">
        <v>113</v>
      </c>
      <c r="C14" s="3">
        <v>41170</v>
      </c>
      <c r="D14" s="373">
        <v>41160</v>
      </c>
      <c r="E14" s="3">
        <v>41000</v>
      </c>
      <c r="F14" s="320" t="s">
        <v>169</v>
      </c>
      <c r="G14" s="235"/>
      <c r="H14" s="107"/>
      <c r="I14" s="236"/>
      <c r="J14" s="236"/>
      <c r="K14" s="236"/>
      <c r="L14" s="236"/>
      <c r="M14" s="236"/>
      <c r="N14" s="236"/>
      <c r="O14" s="228"/>
      <c r="P14" s="228"/>
      <c r="Q14" s="228"/>
      <c r="R14" s="228"/>
      <c r="S14" s="228"/>
      <c r="T14" s="228"/>
    </row>
    <row r="15" spans="1:20" ht="12.75">
      <c r="A15" s="2" t="s">
        <v>118</v>
      </c>
      <c r="B15" s="3" t="s">
        <v>117</v>
      </c>
      <c r="C15" s="320" t="s">
        <v>465</v>
      </c>
      <c r="D15" s="373">
        <v>41060</v>
      </c>
      <c r="E15" s="388">
        <v>41090</v>
      </c>
      <c r="F15" s="320" t="s">
        <v>176</v>
      </c>
      <c r="G15" s="231"/>
      <c r="H15" s="231"/>
      <c r="I15" s="226"/>
      <c r="J15" s="226"/>
      <c r="K15" s="226"/>
      <c r="L15" s="226"/>
      <c r="M15" s="226"/>
      <c r="N15" s="226"/>
      <c r="O15" s="228"/>
      <c r="P15" s="228"/>
      <c r="Q15" s="228"/>
      <c r="R15" s="228"/>
      <c r="S15" s="228"/>
      <c r="T15" s="228"/>
    </row>
    <row r="16" spans="1:20" ht="12.75">
      <c r="A16" s="2" t="s">
        <v>130</v>
      </c>
      <c r="B16" s="2" t="s">
        <v>188</v>
      </c>
      <c r="C16" s="320" t="s">
        <v>465</v>
      </c>
      <c r="D16" s="3">
        <v>41120</v>
      </c>
      <c r="E16" s="389"/>
      <c r="F16" s="320"/>
      <c r="G16" s="237"/>
      <c r="H16" s="237"/>
      <c r="I16" s="236"/>
      <c r="J16" s="236"/>
      <c r="K16" s="236"/>
      <c r="L16" s="236"/>
      <c r="M16" s="236"/>
      <c r="N16" s="236"/>
      <c r="O16" s="228"/>
      <c r="P16" s="228"/>
      <c r="Q16" s="228"/>
      <c r="R16" s="228"/>
      <c r="S16" s="228"/>
      <c r="T16" s="228"/>
    </row>
    <row r="17" spans="1:20" ht="12.75">
      <c r="A17" s="2" t="s">
        <v>148</v>
      </c>
      <c r="B17" s="3" t="s">
        <v>149</v>
      </c>
      <c r="C17" s="3">
        <v>41050</v>
      </c>
      <c r="D17" s="373" t="s">
        <v>546</v>
      </c>
      <c r="E17" s="388"/>
      <c r="F17" s="320" t="s">
        <v>542</v>
      </c>
      <c r="G17" s="108"/>
      <c r="H17" s="108"/>
      <c r="I17" s="5"/>
      <c r="J17" s="5"/>
      <c r="K17" s="226"/>
      <c r="L17" s="226"/>
      <c r="M17" s="226"/>
      <c r="N17" s="226"/>
      <c r="O17" s="228"/>
      <c r="P17" s="228"/>
      <c r="Q17" s="228"/>
      <c r="R17" s="228"/>
      <c r="S17" s="228"/>
      <c r="T17" s="228"/>
    </row>
    <row r="18" spans="1:20" ht="12.75">
      <c r="A18" s="2" t="s">
        <v>138</v>
      </c>
      <c r="B18" s="3" t="s">
        <v>137</v>
      </c>
      <c r="C18" s="3">
        <v>35010</v>
      </c>
      <c r="D18" s="373">
        <v>41160</v>
      </c>
      <c r="E18" s="388">
        <v>35000</v>
      </c>
      <c r="F18" s="320" t="s">
        <v>172</v>
      </c>
      <c r="G18" s="44"/>
      <c r="H18" s="45"/>
      <c r="I18" s="5"/>
      <c r="J18" s="5"/>
      <c r="K18" s="236"/>
      <c r="L18" s="236"/>
      <c r="M18" s="236"/>
      <c r="N18" s="236"/>
      <c r="O18" s="228"/>
      <c r="P18" s="228"/>
      <c r="Q18" s="228"/>
      <c r="R18" s="228"/>
      <c r="S18" s="228"/>
      <c r="T18" s="228"/>
    </row>
    <row r="19" spans="1:20" ht="12.75">
      <c r="A19" s="2" t="s">
        <v>150</v>
      </c>
      <c r="B19" s="2" t="s">
        <v>493</v>
      </c>
      <c r="C19" s="2">
        <v>41100</v>
      </c>
      <c r="D19" s="2">
        <v>41170</v>
      </c>
      <c r="E19" s="389"/>
      <c r="F19" s="320" t="s">
        <v>494</v>
      </c>
      <c r="G19" s="233"/>
      <c r="H19" s="234"/>
      <c r="I19" s="226"/>
      <c r="J19" s="226"/>
      <c r="K19" s="226"/>
      <c r="L19" s="226"/>
      <c r="M19" s="226"/>
      <c r="N19" s="226"/>
      <c r="O19" s="228"/>
      <c r="P19" s="228"/>
      <c r="Q19" s="228"/>
      <c r="R19" s="228"/>
      <c r="S19" s="228"/>
      <c r="T19" s="228"/>
    </row>
    <row r="20" spans="1:20" ht="12.75">
      <c r="A20" s="2" t="s">
        <v>447</v>
      </c>
      <c r="B20" s="2" t="s">
        <v>463</v>
      </c>
      <c r="C20" s="2">
        <v>41070</v>
      </c>
      <c r="D20" s="2">
        <v>41120</v>
      </c>
      <c r="E20" s="389">
        <v>41160</v>
      </c>
      <c r="F20" s="320" t="s">
        <v>456</v>
      </c>
      <c r="G20" s="229"/>
      <c r="H20" s="230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1:20" ht="12.75">
      <c r="A21" s="2" t="s">
        <v>139</v>
      </c>
      <c r="B21" s="3" t="s">
        <v>141</v>
      </c>
      <c r="C21" s="3">
        <v>41040</v>
      </c>
      <c r="D21" s="373"/>
      <c r="E21" s="388"/>
      <c r="F21" s="320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1:8" ht="12.75">
      <c r="A22" s="666" t="s">
        <v>130</v>
      </c>
      <c r="B22" s="2" t="s">
        <v>503</v>
      </c>
      <c r="C22" s="2" t="s">
        <v>465</v>
      </c>
      <c r="D22" s="2"/>
      <c r="E22" s="389"/>
      <c r="F22" s="320"/>
      <c r="G22" s="47"/>
      <c r="H22" s="46"/>
    </row>
    <row r="23" spans="1:6" ht="12.75">
      <c r="A23" s="2" t="s">
        <v>133</v>
      </c>
      <c r="B23" s="3" t="s">
        <v>132</v>
      </c>
      <c r="C23" s="3">
        <v>41170</v>
      </c>
      <c r="D23" s="373">
        <v>41130</v>
      </c>
      <c r="E23" s="388"/>
      <c r="F23" s="320" t="s">
        <v>541</v>
      </c>
    </row>
    <row r="24" spans="1:9" ht="12.75">
      <c r="A24" s="2" t="s">
        <v>108</v>
      </c>
      <c r="B24" s="3" t="s">
        <v>178</v>
      </c>
      <c r="C24" s="3">
        <v>41180</v>
      </c>
      <c r="D24" s="3">
        <v>41050</v>
      </c>
      <c r="E24" s="388">
        <v>40915</v>
      </c>
      <c r="F24" s="320" t="s">
        <v>411</v>
      </c>
      <c r="I24" s="5"/>
    </row>
    <row r="25" spans="1:6" ht="12.75">
      <c r="A25" s="2" t="s">
        <v>112</v>
      </c>
      <c r="B25" s="3" t="s">
        <v>114</v>
      </c>
      <c r="C25" s="187" t="s">
        <v>465</v>
      </c>
      <c r="D25" s="3"/>
      <c r="E25" s="388"/>
      <c r="F25" s="320" t="s">
        <v>172</v>
      </c>
    </row>
    <row r="26" spans="1:6" ht="12.75">
      <c r="A26" s="6" t="s">
        <v>457</v>
      </c>
      <c r="B26" s="2" t="s">
        <v>458</v>
      </c>
      <c r="C26" s="2">
        <v>40695</v>
      </c>
      <c r="D26" s="2">
        <v>41100</v>
      </c>
      <c r="E26" s="389"/>
      <c r="F26" s="320"/>
    </row>
    <row r="27" spans="1:6" ht="12.75">
      <c r="A27" s="2" t="s">
        <v>179</v>
      </c>
      <c r="B27" s="321" t="s">
        <v>142</v>
      </c>
      <c r="C27" s="3">
        <v>41150</v>
      </c>
      <c r="D27" s="3">
        <v>41050</v>
      </c>
      <c r="E27" s="388">
        <v>41070</v>
      </c>
      <c r="F27" s="391" t="s">
        <v>436</v>
      </c>
    </row>
    <row r="28" spans="1:6" ht="12.75">
      <c r="A28" s="505" t="s">
        <v>501</v>
      </c>
      <c r="B28" s="2" t="s">
        <v>502</v>
      </c>
      <c r="C28" s="2">
        <v>41170</v>
      </c>
      <c r="D28" s="2"/>
      <c r="E28" s="389"/>
      <c r="F28" s="320"/>
    </row>
    <row r="29" spans="1:6" ht="12.75">
      <c r="A29" s="2" t="s">
        <v>524</v>
      </c>
      <c r="B29" s="2" t="s">
        <v>523</v>
      </c>
      <c r="C29" s="2">
        <v>40665</v>
      </c>
      <c r="D29" s="2">
        <v>41050</v>
      </c>
      <c r="E29" s="389"/>
      <c r="F29" s="320"/>
    </row>
    <row r="30" spans="1:6" ht="12.75">
      <c r="A30" s="2" t="s">
        <v>126</v>
      </c>
      <c r="B30" s="3" t="s">
        <v>125</v>
      </c>
      <c r="C30" s="3" t="s">
        <v>465</v>
      </c>
      <c r="D30" s="3"/>
      <c r="E30" s="388"/>
      <c r="F30" s="320" t="s">
        <v>172</v>
      </c>
    </row>
    <row r="31" spans="1:6" ht="12.75">
      <c r="A31" s="2" t="s">
        <v>381</v>
      </c>
      <c r="B31" s="2" t="s">
        <v>379</v>
      </c>
      <c r="C31" s="2">
        <v>41060</v>
      </c>
      <c r="D31" s="2"/>
      <c r="E31" s="389"/>
      <c r="F31" s="320" t="s">
        <v>406</v>
      </c>
    </row>
    <row r="32" spans="1:10" ht="12.75">
      <c r="A32" s="2" t="s">
        <v>380</v>
      </c>
      <c r="B32" s="6" t="s">
        <v>379</v>
      </c>
      <c r="C32" s="2">
        <v>72230</v>
      </c>
      <c r="D32" s="2"/>
      <c r="E32" s="389"/>
      <c r="F32" s="320" t="s">
        <v>406</v>
      </c>
      <c r="G32" s="390" t="s">
        <v>168</v>
      </c>
      <c r="H32" s="384"/>
      <c r="I32" s="384"/>
      <c r="J32" s="385"/>
    </row>
    <row r="33" spans="1:10" ht="12.75">
      <c r="A33" s="666" t="s">
        <v>505</v>
      </c>
      <c r="B33" s="2" t="s">
        <v>504</v>
      </c>
      <c r="C33" s="2" t="s">
        <v>465</v>
      </c>
      <c r="D33" s="2"/>
      <c r="E33" s="389"/>
      <c r="F33" s="320"/>
      <c r="G33" s="580"/>
      <c r="H33" s="384" t="s">
        <v>547</v>
      </c>
      <c r="I33" s="437"/>
      <c r="J33" s="438"/>
    </row>
    <row r="34" spans="1:6" ht="12.75">
      <c r="A34" s="2" t="s">
        <v>189</v>
      </c>
      <c r="B34" s="2" t="s">
        <v>187</v>
      </c>
      <c r="C34" s="2">
        <v>41080</v>
      </c>
      <c r="D34" s="3" t="s">
        <v>415</v>
      </c>
      <c r="E34" s="389"/>
      <c r="F34" s="320" t="s">
        <v>437</v>
      </c>
    </row>
    <row r="35" spans="1:6" ht="12.75">
      <c r="A35" s="2" t="s">
        <v>136</v>
      </c>
      <c r="B35" s="3" t="s">
        <v>135</v>
      </c>
      <c r="C35" s="388" t="s">
        <v>465</v>
      </c>
      <c r="D35" s="3">
        <v>41120</v>
      </c>
      <c r="E35" s="6">
        <v>41020</v>
      </c>
      <c r="F35" s="391" t="s">
        <v>436</v>
      </c>
    </row>
    <row r="36" spans="1:6" ht="12.75">
      <c r="A36" s="2" t="s">
        <v>319</v>
      </c>
      <c r="B36" s="3" t="s">
        <v>116</v>
      </c>
      <c r="C36" s="3">
        <v>41000</v>
      </c>
      <c r="D36" s="3">
        <v>41020</v>
      </c>
      <c r="E36" s="388"/>
      <c r="F36" s="320"/>
    </row>
    <row r="37" spans="1:6" ht="12.75">
      <c r="A37" s="2" t="s">
        <v>139</v>
      </c>
      <c r="B37" s="2" t="s">
        <v>181</v>
      </c>
      <c r="C37" s="3">
        <v>41090</v>
      </c>
      <c r="D37" s="3"/>
      <c r="E37" s="3"/>
      <c r="F37" s="2" t="s">
        <v>410</v>
      </c>
    </row>
    <row r="38" spans="1:6" ht="12.75">
      <c r="A38" s="2" t="s">
        <v>438</v>
      </c>
      <c r="B38" s="3" t="s">
        <v>439</v>
      </c>
      <c r="C38" s="2">
        <v>35010</v>
      </c>
      <c r="D38" s="2"/>
      <c r="E38" s="389"/>
      <c r="F38" s="320" t="s">
        <v>542</v>
      </c>
    </row>
    <row r="39" spans="1:6" ht="12.75">
      <c r="A39" s="2" t="s">
        <v>440</v>
      </c>
      <c r="B39" s="2" t="s">
        <v>441</v>
      </c>
      <c r="C39" s="3" t="s">
        <v>465</v>
      </c>
      <c r="D39" s="2"/>
      <c r="E39" s="389"/>
      <c r="F39" s="320" t="s">
        <v>539</v>
      </c>
    </row>
    <row r="40" spans="1:6" ht="12.75">
      <c r="A40" s="320" t="s">
        <v>442</v>
      </c>
      <c r="B40" s="2" t="s">
        <v>441</v>
      </c>
      <c r="C40" s="3" t="s">
        <v>465</v>
      </c>
      <c r="D40" s="2"/>
      <c r="E40" s="389"/>
      <c r="F40" s="320" t="s">
        <v>539</v>
      </c>
    </row>
    <row r="41" spans="1:6" ht="12.75">
      <c r="A41" s="2" t="s">
        <v>133</v>
      </c>
      <c r="B41" s="3" t="s">
        <v>122</v>
      </c>
      <c r="C41" s="3">
        <v>72430</v>
      </c>
      <c r="D41" s="373">
        <v>72410</v>
      </c>
      <c r="E41" s="3"/>
      <c r="F41" s="320" t="s">
        <v>170</v>
      </c>
    </row>
    <row r="42" spans="1:6" ht="12.75">
      <c r="A42" s="2" t="s">
        <v>123</v>
      </c>
      <c r="B42" s="3" t="s">
        <v>122</v>
      </c>
      <c r="C42" s="3" t="s">
        <v>465</v>
      </c>
      <c r="D42" s="3"/>
      <c r="E42" s="3"/>
      <c r="F42" s="320" t="s">
        <v>170</v>
      </c>
    </row>
    <row r="43" spans="1:6" ht="12.75">
      <c r="A43" s="2" t="s">
        <v>383</v>
      </c>
      <c r="B43" s="2" t="s">
        <v>382</v>
      </c>
      <c r="C43" s="2">
        <v>41080</v>
      </c>
      <c r="D43" s="2"/>
      <c r="E43" s="2"/>
      <c r="F43" s="320" t="s">
        <v>406</v>
      </c>
    </row>
    <row r="44" spans="1:6" ht="12.75">
      <c r="A44" s="2" t="s">
        <v>165</v>
      </c>
      <c r="B44" s="3" t="s">
        <v>109</v>
      </c>
      <c r="C44" s="3">
        <v>41130</v>
      </c>
      <c r="D44" s="373">
        <v>41020</v>
      </c>
      <c r="E44" s="3" t="s">
        <v>546</v>
      </c>
      <c r="F44" s="320" t="s">
        <v>437</v>
      </c>
    </row>
    <row r="45" spans="1:6" ht="12.75">
      <c r="A45" s="2" t="s">
        <v>120</v>
      </c>
      <c r="B45" s="3" t="s">
        <v>121</v>
      </c>
      <c r="C45" s="3">
        <v>41180</v>
      </c>
      <c r="D45" s="373" t="s">
        <v>546</v>
      </c>
      <c r="E45" s="3"/>
      <c r="F45" s="320" t="s">
        <v>541</v>
      </c>
    </row>
    <row r="46" spans="1:6" ht="12.75">
      <c r="A46" s="2" t="s">
        <v>438</v>
      </c>
      <c r="B46" s="2" t="s">
        <v>446</v>
      </c>
      <c r="C46" s="3" t="s">
        <v>465</v>
      </c>
      <c r="D46" s="2"/>
      <c r="E46" s="2"/>
      <c r="F46" s="320" t="s">
        <v>456</v>
      </c>
    </row>
    <row r="47" spans="1:6" ht="12.75">
      <c r="A47" s="2" t="s">
        <v>166</v>
      </c>
      <c r="B47" s="3" t="s">
        <v>134</v>
      </c>
      <c r="C47" s="3" t="s">
        <v>465</v>
      </c>
      <c r="D47" s="373"/>
      <c r="E47" s="3"/>
      <c r="F47" s="320" t="s">
        <v>540</v>
      </c>
    </row>
    <row r="48" spans="1:6" ht="12.75">
      <c r="A48" s="2" t="s">
        <v>533</v>
      </c>
      <c r="B48" s="2" t="s">
        <v>534</v>
      </c>
      <c r="C48" s="2">
        <v>41010</v>
      </c>
      <c r="D48" s="2"/>
      <c r="E48" s="2"/>
      <c r="F48" s="320" t="s">
        <v>540</v>
      </c>
    </row>
    <row r="49" spans="1:6" ht="12.75">
      <c r="A49" s="666" t="s">
        <v>130</v>
      </c>
      <c r="B49" s="2" t="s">
        <v>508</v>
      </c>
      <c r="C49" s="2">
        <v>41200</v>
      </c>
      <c r="D49" s="2">
        <v>41080</v>
      </c>
      <c r="E49" s="2"/>
      <c r="F49" s="320"/>
    </row>
    <row r="50" spans="1:6" ht="12.75">
      <c r="A50" s="2" t="s">
        <v>108</v>
      </c>
      <c r="B50" s="3" t="s">
        <v>131</v>
      </c>
      <c r="C50" s="3" t="s">
        <v>465</v>
      </c>
      <c r="D50" s="373"/>
      <c r="E50" s="3"/>
      <c r="F50" s="320" t="s">
        <v>170</v>
      </c>
    </row>
    <row r="51" spans="1:6" ht="12.75">
      <c r="A51" s="2" t="s">
        <v>413</v>
      </c>
      <c r="B51" s="3" t="s">
        <v>414</v>
      </c>
      <c r="C51" s="3">
        <v>41110</v>
      </c>
      <c r="D51" s="3">
        <v>41030</v>
      </c>
      <c r="E51" s="3">
        <v>41070</v>
      </c>
      <c r="F51" s="320" t="s">
        <v>539</v>
      </c>
    </row>
    <row r="52" spans="1:6" ht="12.75">
      <c r="A52" s="659" t="s">
        <v>499</v>
      </c>
      <c r="B52" s="659" t="s">
        <v>500</v>
      </c>
      <c r="C52" s="2">
        <v>41160</v>
      </c>
      <c r="D52" s="2"/>
      <c r="E52" s="2"/>
      <c r="F52" s="320"/>
    </row>
    <row r="53" spans="1:6" ht="12.75">
      <c r="A53" s="2" t="s">
        <v>110</v>
      </c>
      <c r="B53" s="3" t="s">
        <v>111</v>
      </c>
      <c r="C53" s="3" t="s">
        <v>465</v>
      </c>
      <c r="D53" s="373">
        <v>41040</v>
      </c>
      <c r="E53" s="3">
        <v>41020</v>
      </c>
      <c r="F53" s="320" t="s">
        <v>171</v>
      </c>
    </row>
    <row r="54" spans="1:6" ht="12.75">
      <c r="A54" s="2" t="s">
        <v>150</v>
      </c>
      <c r="B54" s="3" t="s">
        <v>111</v>
      </c>
      <c r="C54" s="3">
        <v>41200</v>
      </c>
      <c r="D54" s="373">
        <v>41020</v>
      </c>
      <c r="E54" s="3">
        <v>41040</v>
      </c>
      <c r="F54" s="320" t="s">
        <v>436</v>
      </c>
    </row>
    <row r="55" spans="1:6" ht="12.75">
      <c r="A55" s="2" t="s">
        <v>126</v>
      </c>
      <c r="B55" s="2" t="s">
        <v>443</v>
      </c>
      <c r="C55" s="3" t="s">
        <v>465</v>
      </c>
      <c r="D55" s="2"/>
      <c r="E55" s="2"/>
      <c r="F55" s="320"/>
    </row>
    <row r="56" spans="1:6" ht="12.75">
      <c r="A56" s="666" t="s">
        <v>535</v>
      </c>
      <c r="B56" s="666" t="s">
        <v>536</v>
      </c>
      <c r="C56" s="2">
        <v>41020</v>
      </c>
      <c r="D56" s="2">
        <v>41000</v>
      </c>
      <c r="E56" s="2"/>
      <c r="F56" s="320" t="s">
        <v>541</v>
      </c>
    </row>
    <row r="57" spans="1:6" ht="12.75">
      <c r="A57" s="2" t="s">
        <v>448</v>
      </c>
      <c r="B57" s="2" t="s">
        <v>449</v>
      </c>
      <c r="C57" s="6">
        <v>41090</v>
      </c>
      <c r="D57" s="2">
        <v>41060</v>
      </c>
      <c r="E57" s="2"/>
      <c r="F57" s="320"/>
    </row>
    <row r="58" spans="1:6" ht="12.75">
      <c r="A58" s="2" t="s">
        <v>444</v>
      </c>
      <c r="B58" s="2" t="s">
        <v>445</v>
      </c>
      <c r="C58" s="3" t="s">
        <v>465</v>
      </c>
      <c r="D58" s="2"/>
      <c r="E58" s="2"/>
      <c r="F58" s="320" t="s">
        <v>456</v>
      </c>
    </row>
    <row r="59" spans="1:6" ht="12.75">
      <c r="A59" s="2" t="s">
        <v>182</v>
      </c>
      <c r="B59" s="2" t="s">
        <v>183</v>
      </c>
      <c r="C59" s="2">
        <v>41160</v>
      </c>
      <c r="D59" s="3">
        <v>41190</v>
      </c>
      <c r="E59" s="2"/>
      <c r="F59" s="320"/>
    </row>
    <row r="60" spans="1:6" ht="12.75">
      <c r="A60" s="2" t="s">
        <v>380</v>
      </c>
      <c r="B60" s="2" t="s">
        <v>385</v>
      </c>
      <c r="C60" s="2">
        <v>41060</v>
      </c>
      <c r="D60" s="2">
        <v>41140</v>
      </c>
      <c r="E60" s="2"/>
      <c r="F60" s="320"/>
    </row>
    <row r="61" spans="1:6" ht="12.75">
      <c r="A61" s="3" t="s">
        <v>173</v>
      </c>
      <c r="B61" s="3" t="s">
        <v>124</v>
      </c>
      <c r="C61" s="3" t="s">
        <v>465</v>
      </c>
      <c r="D61" s="373"/>
      <c r="E61" s="321"/>
      <c r="F61" s="320" t="s">
        <v>412</v>
      </c>
    </row>
    <row r="62" spans="1:6" ht="12.75">
      <c r="A62" s="2" t="s">
        <v>128</v>
      </c>
      <c r="B62" s="3" t="s">
        <v>127</v>
      </c>
      <c r="C62" s="3">
        <v>41060</v>
      </c>
      <c r="D62" s="3">
        <v>41010</v>
      </c>
      <c r="E62" s="3"/>
      <c r="F62" s="320" t="s">
        <v>176</v>
      </c>
    </row>
    <row r="63" spans="1:6" ht="12.75">
      <c r="A63" s="2" t="s">
        <v>157</v>
      </c>
      <c r="B63" s="3" t="s">
        <v>115</v>
      </c>
      <c r="C63" s="3" t="s">
        <v>465</v>
      </c>
      <c r="D63" s="3"/>
      <c r="E63" s="3"/>
      <c r="F63" s="320" t="s">
        <v>412</v>
      </c>
    </row>
    <row r="64" spans="1:6" ht="12.75">
      <c r="A64" s="2" t="s">
        <v>157</v>
      </c>
      <c r="B64" s="3" t="s">
        <v>158</v>
      </c>
      <c r="C64" s="3">
        <v>41060</v>
      </c>
      <c r="D64" s="3">
        <v>41080</v>
      </c>
      <c r="E64" s="3"/>
      <c r="F64" s="320"/>
    </row>
    <row r="65" spans="1:6" ht="12.75">
      <c r="A65" s="2" t="s">
        <v>166</v>
      </c>
      <c r="B65" s="2" t="s">
        <v>552</v>
      </c>
      <c r="C65" s="2" t="s">
        <v>465</v>
      </c>
      <c r="D65" s="2"/>
      <c r="E65" s="2"/>
      <c r="F65" s="320"/>
    </row>
    <row r="66" spans="1:6" ht="12.75">
      <c r="A66" s="2"/>
      <c r="B66" s="2"/>
      <c r="C66" s="2"/>
      <c r="D66" s="2"/>
      <c r="E66" s="2"/>
      <c r="F66" s="32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BH85"/>
  <sheetViews>
    <sheetView zoomScale="90" zoomScaleNormal="90" zoomScalePageLayoutView="0" workbookViewId="0" topLeftCell="C1">
      <selection activeCell="L1" sqref="L1"/>
    </sheetView>
  </sheetViews>
  <sheetFormatPr defaultColWidth="11.421875" defaultRowHeight="12.75"/>
  <cols>
    <col min="1" max="1" width="2.140625" style="0" customWidth="1"/>
    <col min="2" max="2" width="28.8515625" style="7" customWidth="1"/>
    <col min="3" max="3" width="7.421875" style="1" bestFit="1" customWidth="1"/>
    <col min="4" max="4" width="6.7109375" style="1" customWidth="1"/>
    <col min="5" max="5" width="7.140625" style="1" bestFit="1" customWidth="1"/>
    <col min="6" max="6" width="4.140625" style="1" customWidth="1"/>
    <col min="7" max="7" width="19.28125" style="43" bestFit="1" customWidth="1"/>
    <col min="8" max="9" width="26.7109375" style="43" bestFit="1" customWidth="1"/>
    <col min="10" max="10" width="26.8515625" style="43" bestFit="1" customWidth="1"/>
    <col min="11" max="11" width="4.00390625" style="0" customWidth="1"/>
    <col min="12" max="12" width="5.8515625" style="9" customWidth="1"/>
    <col min="13" max="13" width="4.57421875" style="9" customWidth="1"/>
    <col min="14" max="14" width="26.7109375" style="144" bestFit="1" customWidth="1"/>
    <col min="15" max="15" width="17.57421875" style="9" bestFit="1" customWidth="1"/>
    <col min="16" max="16" width="8.00390625" style="9" customWidth="1"/>
    <col min="17" max="17" width="8.140625" style="9" hidden="1" customWidth="1"/>
    <col min="18" max="18" width="4.00390625" style="9" hidden="1" customWidth="1"/>
    <col min="19" max="19" width="9.140625" style="9" customWidth="1"/>
    <col min="20" max="20" width="4.00390625" style="9" customWidth="1"/>
    <col min="21" max="21" width="3.00390625" style="48" customWidth="1"/>
    <col min="22" max="22" width="5.8515625" style="9" customWidth="1"/>
    <col min="23" max="23" width="4.57421875" style="9" customWidth="1"/>
    <col min="24" max="24" width="26.7109375" style="48" bestFit="1" customWidth="1"/>
    <col min="25" max="25" width="17.57421875" style="9" bestFit="1" customWidth="1"/>
    <col min="26" max="26" width="8.57421875" style="9" bestFit="1" customWidth="1"/>
    <col min="27" max="27" width="8.140625" style="9" hidden="1" customWidth="1"/>
    <col min="28" max="28" width="4.00390625" style="9" hidden="1" customWidth="1"/>
    <col min="29" max="29" width="9.140625" style="9" customWidth="1"/>
    <col min="30" max="30" width="4.00390625" style="9" customWidth="1"/>
    <col min="31" max="31" width="4.7109375" style="48" customWidth="1"/>
    <col min="32" max="32" width="5.57421875" style="9" customWidth="1"/>
    <col min="33" max="33" width="4.28125" style="9" customWidth="1"/>
    <col min="34" max="34" width="26.7109375" style="48" bestFit="1" customWidth="1"/>
    <col min="35" max="35" width="17.57421875" style="9" bestFit="1" customWidth="1"/>
    <col min="36" max="36" width="7.28125" style="9" bestFit="1" customWidth="1"/>
    <col min="37" max="37" width="8.140625" style="9" hidden="1" customWidth="1"/>
    <col min="38" max="38" width="4.00390625" style="9" hidden="1" customWidth="1"/>
    <col min="39" max="39" width="9.140625" style="9" customWidth="1"/>
    <col min="40" max="40" width="4.00390625" style="9" customWidth="1"/>
    <col min="41" max="41" width="4.00390625" style="48" customWidth="1"/>
    <col min="42" max="42" width="5.57421875" style="48" customWidth="1"/>
    <col min="43" max="43" width="4.28125" style="48" customWidth="1"/>
    <col min="44" max="44" width="26.7109375" style="48" customWidth="1"/>
    <col min="45" max="45" width="17.57421875" style="9" customWidth="1"/>
    <col min="46" max="46" width="7.28125" style="9" customWidth="1"/>
    <col min="47" max="47" width="8.140625" style="48" hidden="1" customWidth="1"/>
    <col min="48" max="48" width="4.00390625" style="48" hidden="1" customWidth="1"/>
    <col min="49" max="49" width="9.140625" style="48" customWidth="1"/>
    <col min="50" max="50" width="4.00390625" style="48" customWidth="1"/>
    <col min="51" max="51" width="4.28125" style="48" customWidth="1"/>
    <col min="52" max="52" width="5.57421875" style="48" hidden="1" customWidth="1"/>
    <col min="53" max="53" width="4.28125" style="48" hidden="1" customWidth="1"/>
    <col min="54" max="54" width="26.7109375" style="48" hidden="1" customWidth="1"/>
    <col min="55" max="55" width="17.57421875" style="9" hidden="1" customWidth="1"/>
    <col min="56" max="56" width="7.28125" style="9" hidden="1" customWidth="1"/>
    <col min="57" max="57" width="8.140625" style="48" hidden="1" customWidth="1"/>
    <col min="58" max="58" width="4.00390625" style="48" hidden="1" customWidth="1"/>
    <col min="59" max="59" width="9.140625" style="48" hidden="1" customWidth="1"/>
    <col min="60" max="60" width="4.00390625" style="48" hidden="1" customWidth="1"/>
  </cols>
  <sheetData>
    <row r="1" spans="2:60" ht="20.25" customHeight="1" thickBot="1">
      <c r="B1" s="144" t="s">
        <v>87</v>
      </c>
      <c r="D1" s="7"/>
      <c r="G1" s="128"/>
      <c r="H1" s="143" t="s">
        <v>80</v>
      </c>
      <c r="I1" s="128"/>
      <c r="J1" s="128"/>
      <c r="L1" s="138"/>
      <c r="M1" s="74"/>
      <c r="N1" s="136" t="s">
        <v>20</v>
      </c>
      <c r="O1" s="7"/>
      <c r="Q1" s="9" t="s">
        <v>90</v>
      </c>
      <c r="R1" s="7">
        <v>4</v>
      </c>
      <c r="S1" s="7"/>
      <c r="T1" s="7"/>
      <c r="U1" s="7"/>
      <c r="V1" s="138"/>
      <c r="W1" s="74"/>
      <c r="X1" s="136" t="s">
        <v>21</v>
      </c>
      <c r="Y1" s="138"/>
      <c r="Z1" s="138"/>
      <c r="AA1" s="138"/>
      <c r="AB1" s="138"/>
      <c r="AC1" s="138"/>
      <c r="AD1" s="138"/>
      <c r="AE1" s="7"/>
      <c r="AF1" s="7"/>
      <c r="AG1" s="74"/>
      <c r="AH1" s="136" t="s">
        <v>27</v>
      </c>
      <c r="AI1" s="7"/>
      <c r="AJ1" s="7"/>
      <c r="AK1" s="7"/>
      <c r="AL1" s="7"/>
      <c r="AM1" s="7"/>
      <c r="AN1" s="7"/>
      <c r="AP1" s="7"/>
      <c r="AQ1" s="74"/>
      <c r="AR1" s="136" t="s">
        <v>28</v>
      </c>
      <c r="AS1" s="7"/>
      <c r="AT1" s="7"/>
      <c r="AU1" s="7"/>
      <c r="AV1" s="7"/>
      <c r="AW1" s="7"/>
      <c r="AX1" s="7"/>
      <c r="AZ1" s="7"/>
      <c r="BA1" s="74"/>
      <c r="BB1" s="136" t="s">
        <v>30</v>
      </c>
      <c r="BC1" s="7"/>
      <c r="BD1" s="7"/>
      <c r="BE1" s="7"/>
      <c r="BF1" s="7"/>
      <c r="BG1" s="7"/>
      <c r="BH1" s="7"/>
    </row>
    <row r="2" spans="1:60" ht="13.5" thickBot="1">
      <c r="A2" s="1"/>
      <c r="B2" s="186" t="s">
        <v>24</v>
      </c>
      <c r="C2" s="186" t="s">
        <v>71</v>
      </c>
      <c r="D2" s="186" t="s">
        <v>72</v>
      </c>
      <c r="E2" s="195" t="s">
        <v>73</v>
      </c>
      <c r="F2" s="408"/>
      <c r="G2" s="315" t="s">
        <v>22</v>
      </c>
      <c r="H2" s="316" t="s">
        <v>23</v>
      </c>
      <c r="I2" s="316" t="s">
        <v>23</v>
      </c>
      <c r="J2" s="317" t="s">
        <v>23</v>
      </c>
      <c r="L2" s="314" t="s">
        <v>26</v>
      </c>
      <c r="M2" s="146" t="s">
        <v>25</v>
      </c>
      <c r="N2" s="165" t="s">
        <v>24</v>
      </c>
      <c r="O2" s="146" t="s">
        <v>29</v>
      </c>
      <c r="P2" s="146" t="s">
        <v>64</v>
      </c>
      <c r="Q2" s="576" t="s">
        <v>10</v>
      </c>
      <c r="R2" s="146"/>
      <c r="S2" s="576" t="s">
        <v>11</v>
      </c>
      <c r="T2" s="147"/>
      <c r="U2" s="137"/>
      <c r="V2" s="145" t="s">
        <v>26</v>
      </c>
      <c r="W2" s="146" t="s">
        <v>25</v>
      </c>
      <c r="X2" s="146" t="s">
        <v>24</v>
      </c>
      <c r="Y2" s="146" t="s">
        <v>29</v>
      </c>
      <c r="Z2" s="146" t="s">
        <v>64</v>
      </c>
      <c r="AA2" s="576" t="s">
        <v>10</v>
      </c>
      <c r="AB2" s="146"/>
      <c r="AC2" s="146" t="s">
        <v>11</v>
      </c>
      <c r="AD2" s="147"/>
      <c r="AE2" s="7"/>
      <c r="AF2" s="145" t="s">
        <v>26</v>
      </c>
      <c r="AG2" s="146" t="s">
        <v>25</v>
      </c>
      <c r="AH2" s="146" t="s">
        <v>24</v>
      </c>
      <c r="AI2" s="146" t="s">
        <v>29</v>
      </c>
      <c r="AJ2" s="146" t="s">
        <v>64</v>
      </c>
      <c r="AK2" s="576" t="s">
        <v>10</v>
      </c>
      <c r="AL2" s="146"/>
      <c r="AM2" s="146" t="s">
        <v>11</v>
      </c>
      <c r="AN2" s="147"/>
      <c r="AP2" s="145" t="s">
        <v>26</v>
      </c>
      <c r="AQ2" s="146" t="s">
        <v>25</v>
      </c>
      <c r="AR2" s="146" t="s">
        <v>24</v>
      </c>
      <c r="AS2" s="146" t="s">
        <v>29</v>
      </c>
      <c r="AT2" s="146" t="s">
        <v>64</v>
      </c>
      <c r="AU2" s="146" t="s">
        <v>10</v>
      </c>
      <c r="AV2" s="146"/>
      <c r="AW2" s="146" t="s">
        <v>11</v>
      </c>
      <c r="AX2" s="147"/>
      <c r="AZ2" s="133" t="s">
        <v>26</v>
      </c>
      <c r="BA2" s="134" t="s">
        <v>25</v>
      </c>
      <c r="BB2" s="134" t="s">
        <v>24</v>
      </c>
      <c r="BC2" s="134" t="s">
        <v>29</v>
      </c>
      <c r="BD2" s="134" t="s">
        <v>64</v>
      </c>
      <c r="BE2" s="134" t="s">
        <v>10</v>
      </c>
      <c r="BF2" s="134"/>
      <c r="BG2" s="134" t="s">
        <v>11</v>
      </c>
      <c r="BH2" s="135"/>
    </row>
    <row r="3" spans="1:60" ht="12.75">
      <c r="A3" s="310"/>
      <c r="B3" s="3" t="s">
        <v>416</v>
      </c>
      <c r="C3" s="3">
        <v>41020</v>
      </c>
      <c r="D3" s="3">
        <v>41070</v>
      </c>
      <c r="E3" s="320">
        <v>41130</v>
      </c>
      <c r="F3" s="409"/>
      <c r="G3" s="320" t="s">
        <v>540</v>
      </c>
      <c r="H3" s="42" t="s">
        <v>428</v>
      </c>
      <c r="I3" s="2" t="s">
        <v>433</v>
      </c>
      <c r="J3" s="2" t="s">
        <v>496</v>
      </c>
      <c r="K3" s="226"/>
      <c r="L3" s="148">
        <v>1</v>
      </c>
      <c r="M3" s="620">
        <v>16</v>
      </c>
      <c r="N3" s="789" t="s">
        <v>167</v>
      </c>
      <c r="O3" s="620" t="s">
        <v>437</v>
      </c>
      <c r="P3" s="1131">
        <v>41130</v>
      </c>
      <c r="Q3" s="149">
        <v>1</v>
      </c>
      <c r="R3" s="402" t="s">
        <v>16</v>
      </c>
      <c r="S3" s="149">
        <v>1</v>
      </c>
      <c r="T3" s="399">
        <v>1</v>
      </c>
      <c r="U3" s="151"/>
      <c r="V3" s="148">
        <v>1</v>
      </c>
      <c r="W3" s="620">
        <v>19</v>
      </c>
      <c r="X3" s="621" t="s">
        <v>422</v>
      </c>
      <c r="Y3" s="620" t="s">
        <v>541</v>
      </c>
      <c r="Z3" s="1131">
        <v>41170</v>
      </c>
      <c r="AA3" s="149">
        <v>1</v>
      </c>
      <c r="AB3" s="402" t="s">
        <v>16</v>
      </c>
      <c r="AC3" s="149">
        <v>1</v>
      </c>
      <c r="AD3" s="399">
        <v>1</v>
      </c>
      <c r="AF3" s="148">
        <v>1</v>
      </c>
      <c r="AG3" s="149">
        <v>12</v>
      </c>
      <c r="AH3" s="621" t="s">
        <v>1</v>
      </c>
      <c r="AI3" s="779" t="s">
        <v>170</v>
      </c>
      <c r="AJ3" s="1131" t="s">
        <v>465</v>
      </c>
      <c r="AK3" s="149">
        <v>1</v>
      </c>
      <c r="AL3" s="402" t="s">
        <v>16</v>
      </c>
      <c r="AM3" s="149">
        <v>1</v>
      </c>
      <c r="AN3" s="399">
        <v>1</v>
      </c>
      <c r="AP3" s="148">
        <v>1</v>
      </c>
      <c r="AQ3" s="149">
        <v>14</v>
      </c>
      <c r="AR3" s="150" t="s">
        <v>453</v>
      </c>
      <c r="AS3" s="149" t="s">
        <v>539</v>
      </c>
      <c r="AT3" s="1140" t="s">
        <v>465</v>
      </c>
      <c r="AU3" s="149">
        <v>1</v>
      </c>
      <c r="AV3" s="402" t="s">
        <v>16</v>
      </c>
      <c r="AW3" s="149">
        <v>1</v>
      </c>
      <c r="AX3" s="399">
        <v>1</v>
      </c>
      <c r="AY3" s="151"/>
      <c r="AZ3" s="203">
        <v>1</v>
      </c>
      <c r="BA3" s="150">
        <v>20</v>
      </c>
      <c r="BB3" s="150" t="s">
        <v>427</v>
      </c>
      <c r="BC3" s="149" t="s">
        <v>541</v>
      </c>
      <c r="BD3" s="149">
        <v>41180</v>
      </c>
      <c r="BE3" s="149">
        <v>1</v>
      </c>
      <c r="BF3" s="402" t="s">
        <v>16</v>
      </c>
      <c r="BG3" s="149">
        <v>1</v>
      </c>
      <c r="BH3" s="399">
        <v>1</v>
      </c>
    </row>
    <row r="4" spans="1:60" ht="12.75">
      <c r="A4" s="311"/>
      <c r="B4" s="3" t="s">
        <v>543</v>
      </c>
      <c r="C4" s="320">
        <v>41030</v>
      </c>
      <c r="D4" s="3">
        <v>40695</v>
      </c>
      <c r="E4" s="3"/>
      <c r="F4" s="410"/>
      <c r="G4" s="320" t="s">
        <v>170</v>
      </c>
      <c r="H4" s="42" t="s">
        <v>6</v>
      </c>
      <c r="I4" s="42" t="s">
        <v>9</v>
      </c>
      <c r="J4" s="42" t="s">
        <v>1</v>
      </c>
      <c r="K4" s="228"/>
      <c r="L4" s="152">
        <v>2</v>
      </c>
      <c r="M4" s="622">
        <v>1</v>
      </c>
      <c r="N4" s="623" t="s">
        <v>5</v>
      </c>
      <c r="O4" s="622" t="s">
        <v>172</v>
      </c>
      <c r="P4" s="1132" t="s">
        <v>465</v>
      </c>
      <c r="Q4" s="153">
        <v>1</v>
      </c>
      <c r="R4" s="412" t="s">
        <v>17</v>
      </c>
      <c r="S4" s="153">
        <v>1</v>
      </c>
      <c r="T4" s="403">
        <v>2</v>
      </c>
      <c r="U4" s="151"/>
      <c r="V4" s="152">
        <v>2</v>
      </c>
      <c r="W4" s="622">
        <v>6</v>
      </c>
      <c r="X4" s="624" t="s">
        <v>496</v>
      </c>
      <c r="Y4" s="622" t="s">
        <v>540</v>
      </c>
      <c r="Z4" s="1132" t="s">
        <v>465</v>
      </c>
      <c r="AA4" s="153">
        <v>1</v>
      </c>
      <c r="AB4" s="412" t="s">
        <v>17</v>
      </c>
      <c r="AC4" s="153">
        <v>1</v>
      </c>
      <c r="AD4" s="403">
        <v>2</v>
      </c>
      <c r="AF4" s="152">
        <v>2</v>
      </c>
      <c r="AG4" s="622">
        <v>7</v>
      </c>
      <c r="AH4" s="624" t="s">
        <v>8</v>
      </c>
      <c r="AI4" s="622" t="s">
        <v>436</v>
      </c>
      <c r="AJ4" s="1132" t="s">
        <v>465</v>
      </c>
      <c r="AK4" s="153">
        <v>1</v>
      </c>
      <c r="AL4" s="412" t="s">
        <v>17</v>
      </c>
      <c r="AM4" s="153">
        <v>1</v>
      </c>
      <c r="AN4" s="403">
        <v>2</v>
      </c>
      <c r="AP4" s="152">
        <v>2</v>
      </c>
      <c r="AQ4" s="153">
        <v>18</v>
      </c>
      <c r="AR4" s="154" t="s">
        <v>424</v>
      </c>
      <c r="AS4" s="776" t="s">
        <v>437</v>
      </c>
      <c r="AT4" s="1137">
        <v>41080</v>
      </c>
      <c r="AU4" s="153">
        <v>1</v>
      </c>
      <c r="AV4" s="412" t="s">
        <v>17</v>
      </c>
      <c r="AW4" s="153">
        <v>1</v>
      </c>
      <c r="AX4" s="403">
        <v>2</v>
      </c>
      <c r="AY4" s="151"/>
      <c r="AZ4" s="200">
        <v>2</v>
      </c>
      <c r="BA4" s="154">
        <v>2</v>
      </c>
      <c r="BB4" s="154" t="s">
        <v>2</v>
      </c>
      <c r="BC4" s="153" t="s">
        <v>172</v>
      </c>
      <c r="BD4" s="153" t="s">
        <v>465</v>
      </c>
      <c r="BE4" s="153">
        <v>1</v>
      </c>
      <c r="BF4" s="412" t="s">
        <v>17</v>
      </c>
      <c r="BG4" s="153">
        <v>1</v>
      </c>
      <c r="BH4" s="403">
        <v>2</v>
      </c>
    </row>
    <row r="5" spans="1:60" ht="12.75">
      <c r="A5" s="311"/>
      <c r="B5" s="3" t="s">
        <v>417</v>
      </c>
      <c r="C5" s="3">
        <v>41040</v>
      </c>
      <c r="D5" s="373"/>
      <c r="E5" s="320"/>
      <c r="F5" s="410"/>
      <c r="G5" s="320" t="s">
        <v>539</v>
      </c>
      <c r="H5" s="42" t="s">
        <v>453</v>
      </c>
      <c r="I5" s="42" t="s">
        <v>454</v>
      </c>
      <c r="J5" s="42" t="s">
        <v>429</v>
      </c>
      <c r="K5" s="228"/>
      <c r="L5" s="896">
        <v>3</v>
      </c>
      <c r="M5" s="897">
        <v>9</v>
      </c>
      <c r="N5" s="898" t="s">
        <v>180</v>
      </c>
      <c r="O5" s="899" t="s">
        <v>436</v>
      </c>
      <c r="P5" s="1133">
        <v>41150</v>
      </c>
      <c r="Q5" s="900">
        <v>1</v>
      </c>
      <c r="R5" s="901" t="s">
        <v>18</v>
      </c>
      <c r="S5" s="900">
        <v>1</v>
      </c>
      <c r="T5" s="903">
        <v>3</v>
      </c>
      <c r="U5" s="151"/>
      <c r="V5" s="896">
        <v>3</v>
      </c>
      <c r="W5" s="897">
        <v>16</v>
      </c>
      <c r="X5" s="904" t="s">
        <v>167</v>
      </c>
      <c r="Y5" s="897" t="s">
        <v>437</v>
      </c>
      <c r="Z5" s="1133">
        <v>41130</v>
      </c>
      <c r="AA5" s="900">
        <v>1</v>
      </c>
      <c r="AB5" s="901" t="s">
        <v>18</v>
      </c>
      <c r="AC5" s="900">
        <v>1</v>
      </c>
      <c r="AD5" s="903">
        <v>3</v>
      </c>
      <c r="AF5" s="896">
        <v>3</v>
      </c>
      <c r="AG5" s="897">
        <v>3</v>
      </c>
      <c r="AH5" s="904" t="s">
        <v>3</v>
      </c>
      <c r="AI5" s="897" t="s">
        <v>172</v>
      </c>
      <c r="AJ5" s="1133">
        <v>35010</v>
      </c>
      <c r="AK5" s="900">
        <v>1</v>
      </c>
      <c r="AL5" s="901" t="s">
        <v>18</v>
      </c>
      <c r="AM5" s="900">
        <v>1</v>
      </c>
      <c r="AN5" s="903">
        <v>3</v>
      </c>
      <c r="AP5" s="896">
        <v>3</v>
      </c>
      <c r="AQ5" s="900">
        <v>9</v>
      </c>
      <c r="AR5" s="905" t="s">
        <v>180</v>
      </c>
      <c r="AS5" s="900" t="s">
        <v>436</v>
      </c>
      <c r="AT5" s="1141">
        <v>41150</v>
      </c>
      <c r="AU5" s="900">
        <v>1</v>
      </c>
      <c r="AV5" s="901" t="s">
        <v>18</v>
      </c>
      <c r="AW5" s="900">
        <v>1</v>
      </c>
      <c r="AX5" s="903">
        <v>3</v>
      </c>
      <c r="AY5" s="151"/>
      <c r="AZ5" s="200">
        <v>3</v>
      </c>
      <c r="BA5" s="154">
        <v>9</v>
      </c>
      <c r="BB5" s="154" t="s">
        <v>180</v>
      </c>
      <c r="BC5" s="153" t="s">
        <v>436</v>
      </c>
      <c r="BD5" s="153">
        <v>41150</v>
      </c>
      <c r="BE5" s="153">
        <v>1</v>
      </c>
      <c r="BF5" s="413" t="s">
        <v>18</v>
      </c>
      <c r="BG5" s="153">
        <v>1</v>
      </c>
      <c r="BH5" s="400">
        <v>3</v>
      </c>
    </row>
    <row r="6" spans="1:60" ht="13.5" thickBot="1">
      <c r="A6" s="313"/>
      <c r="B6" s="2" t="s">
        <v>514</v>
      </c>
      <c r="C6" s="2">
        <v>41120</v>
      </c>
      <c r="D6" s="2">
        <v>40915</v>
      </c>
      <c r="E6" s="320">
        <v>41130</v>
      </c>
      <c r="F6" s="411"/>
      <c r="G6" s="320" t="s">
        <v>172</v>
      </c>
      <c r="H6" s="2" t="s">
        <v>3</v>
      </c>
      <c r="I6" s="42" t="s">
        <v>5</v>
      </c>
      <c r="J6" s="42" t="s">
        <v>2</v>
      </c>
      <c r="K6" s="236"/>
      <c r="L6" s="163">
        <v>4</v>
      </c>
      <c r="M6" s="155">
        <v>20</v>
      </c>
      <c r="N6" s="672" t="s">
        <v>427</v>
      </c>
      <c r="O6" s="155" t="s">
        <v>541</v>
      </c>
      <c r="P6" s="155">
        <v>41180</v>
      </c>
      <c r="Q6" s="155">
        <v>1</v>
      </c>
      <c r="R6" s="1105" t="s">
        <v>19</v>
      </c>
      <c r="S6" s="155">
        <v>1</v>
      </c>
      <c r="T6" s="401">
        <v>4</v>
      </c>
      <c r="U6" s="151"/>
      <c r="V6" s="163">
        <v>4</v>
      </c>
      <c r="W6" s="628">
        <v>13</v>
      </c>
      <c r="X6" s="629" t="s">
        <v>429</v>
      </c>
      <c r="Y6" s="628" t="s">
        <v>539</v>
      </c>
      <c r="Z6" s="1135">
        <v>41110</v>
      </c>
      <c r="AA6" s="155">
        <v>1</v>
      </c>
      <c r="AB6" s="1105" t="s">
        <v>19</v>
      </c>
      <c r="AC6" s="155">
        <v>1</v>
      </c>
      <c r="AD6" s="401">
        <v>4</v>
      </c>
      <c r="AF6" s="163">
        <v>4</v>
      </c>
      <c r="AG6" s="155">
        <v>19</v>
      </c>
      <c r="AH6" s="156" t="s">
        <v>422</v>
      </c>
      <c r="AI6" s="155" t="s">
        <v>541</v>
      </c>
      <c r="AJ6" s="155">
        <v>41170</v>
      </c>
      <c r="AK6" s="155">
        <v>1</v>
      </c>
      <c r="AL6" s="1105" t="s">
        <v>19</v>
      </c>
      <c r="AM6" s="155">
        <v>1</v>
      </c>
      <c r="AN6" s="401">
        <v>4</v>
      </c>
      <c r="AP6" s="163">
        <v>4</v>
      </c>
      <c r="AQ6" s="155">
        <v>3</v>
      </c>
      <c r="AR6" s="156" t="s">
        <v>3</v>
      </c>
      <c r="AS6" s="155" t="s">
        <v>172</v>
      </c>
      <c r="AT6" s="1135">
        <v>35010</v>
      </c>
      <c r="AU6" s="155">
        <v>1</v>
      </c>
      <c r="AV6" s="1105" t="s">
        <v>19</v>
      </c>
      <c r="AW6" s="155">
        <v>1</v>
      </c>
      <c r="AX6" s="401">
        <v>4</v>
      </c>
      <c r="AY6" s="151"/>
      <c r="AZ6" s="363">
        <v>4</v>
      </c>
      <c r="BA6" s="362">
        <v>6</v>
      </c>
      <c r="BB6" s="362" t="s">
        <v>496</v>
      </c>
      <c r="BC6" s="361" t="s">
        <v>540</v>
      </c>
      <c r="BD6" s="361" t="s">
        <v>465</v>
      </c>
      <c r="BE6" s="361">
        <v>1</v>
      </c>
      <c r="BF6" s="414" t="s">
        <v>19</v>
      </c>
      <c r="BG6" s="155">
        <v>1</v>
      </c>
      <c r="BH6" s="401">
        <v>4</v>
      </c>
    </row>
    <row r="7" spans="1:60" ht="13.5" thickBot="1">
      <c r="A7" s="310"/>
      <c r="B7" s="2" t="s">
        <v>155</v>
      </c>
      <c r="C7" s="3">
        <v>41170</v>
      </c>
      <c r="D7" s="2">
        <v>41160</v>
      </c>
      <c r="E7" s="320">
        <v>41060</v>
      </c>
      <c r="F7" s="409"/>
      <c r="G7" s="320" t="s">
        <v>437</v>
      </c>
      <c r="H7" s="2" t="s">
        <v>424</v>
      </c>
      <c r="I7" s="42" t="s">
        <v>167</v>
      </c>
      <c r="J7" s="3" t="s">
        <v>543</v>
      </c>
      <c r="K7" s="226"/>
      <c r="L7" s="159">
        <v>5</v>
      </c>
      <c r="M7" s="625">
        <v>15</v>
      </c>
      <c r="N7" s="627" t="s">
        <v>454</v>
      </c>
      <c r="O7" s="625" t="s">
        <v>539</v>
      </c>
      <c r="P7" s="1134" t="s">
        <v>465</v>
      </c>
      <c r="Q7" s="160">
        <v>2</v>
      </c>
      <c r="R7" s="415" t="s">
        <v>16</v>
      </c>
      <c r="S7" s="160">
        <v>2</v>
      </c>
      <c r="T7" s="407">
        <v>1</v>
      </c>
      <c r="U7" s="151"/>
      <c r="V7" s="159">
        <v>5</v>
      </c>
      <c r="W7" s="625">
        <v>12</v>
      </c>
      <c r="X7" s="627" t="s">
        <v>1</v>
      </c>
      <c r="Y7" s="625" t="s">
        <v>170</v>
      </c>
      <c r="Z7" s="1134" t="s">
        <v>465</v>
      </c>
      <c r="AA7" s="160">
        <v>2</v>
      </c>
      <c r="AB7" s="415" t="s">
        <v>16</v>
      </c>
      <c r="AC7" s="160">
        <v>2</v>
      </c>
      <c r="AD7" s="407">
        <v>1</v>
      </c>
      <c r="AF7" s="159">
        <v>5</v>
      </c>
      <c r="AG7" s="625">
        <v>18</v>
      </c>
      <c r="AH7" s="626" t="s">
        <v>424</v>
      </c>
      <c r="AI7" s="625" t="s">
        <v>437</v>
      </c>
      <c r="AJ7" s="1134">
        <v>41080</v>
      </c>
      <c r="AK7" s="160">
        <v>2</v>
      </c>
      <c r="AL7" s="415" t="s">
        <v>16</v>
      </c>
      <c r="AM7" s="160">
        <v>2</v>
      </c>
      <c r="AN7" s="407">
        <v>1</v>
      </c>
      <c r="AP7" s="159">
        <v>5</v>
      </c>
      <c r="AQ7" s="160">
        <v>8</v>
      </c>
      <c r="AR7" s="158" t="s">
        <v>156</v>
      </c>
      <c r="AS7" s="160" t="s">
        <v>436</v>
      </c>
      <c r="AT7" s="1136">
        <v>41200</v>
      </c>
      <c r="AU7" s="160">
        <v>2</v>
      </c>
      <c r="AV7" s="415" t="s">
        <v>16</v>
      </c>
      <c r="AW7" s="157">
        <v>2</v>
      </c>
      <c r="AX7" s="404">
        <v>1</v>
      </c>
      <c r="AY7" s="151"/>
      <c r="AZ7" s="731">
        <v>5</v>
      </c>
      <c r="BA7" s="730">
        <v>4</v>
      </c>
      <c r="BB7" s="730" t="s">
        <v>428</v>
      </c>
      <c r="BC7" s="727" t="s">
        <v>540</v>
      </c>
      <c r="BD7" s="727" t="s">
        <v>465</v>
      </c>
      <c r="BE7" s="727">
        <v>2</v>
      </c>
      <c r="BF7" s="1025" t="s">
        <v>16</v>
      </c>
      <c r="BG7" s="160">
        <v>2</v>
      </c>
      <c r="BH7" s="407">
        <v>1</v>
      </c>
    </row>
    <row r="8" spans="1:60" ht="12.75">
      <c r="A8" s="311"/>
      <c r="B8" s="3" t="s">
        <v>509</v>
      </c>
      <c r="C8" s="3">
        <v>41160</v>
      </c>
      <c r="D8" s="3">
        <v>41030</v>
      </c>
      <c r="E8" s="320"/>
      <c r="F8" s="410"/>
      <c r="G8" s="391" t="s">
        <v>436</v>
      </c>
      <c r="H8" s="3" t="s">
        <v>180</v>
      </c>
      <c r="I8" s="320" t="s">
        <v>8</v>
      </c>
      <c r="J8" s="3" t="s">
        <v>156</v>
      </c>
      <c r="K8" s="228"/>
      <c r="L8" s="152">
        <v>6</v>
      </c>
      <c r="M8" s="622">
        <v>11</v>
      </c>
      <c r="N8" s="623" t="s">
        <v>9</v>
      </c>
      <c r="O8" s="622" t="s">
        <v>170</v>
      </c>
      <c r="P8" s="1132" t="s">
        <v>465</v>
      </c>
      <c r="Q8" s="153">
        <v>2</v>
      </c>
      <c r="R8" s="412" t="s">
        <v>17</v>
      </c>
      <c r="S8" s="153">
        <v>2</v>
      </c>
      <c r="T8" s="403">
        <v>2</v>
      </c>
      <c r="U8" s="151"/>
      <c r="V8" s="152">
        <v>6</v>
      </c>
      <c r="W8" s="622">
        <v>2</v>
      </c>
      <c r="X8" s="624" t="s">
        <v>2</v>
      </c>
      <c r="Y8" s="622" t="s">
        <v>172</v>
      </c>
      <c r="Z8" s="1132" t="s">
        <v>465</v>
      </c>
      <c r="AA8" s="153">
        <v>2</v>
      </c>
      <c r="AB8" s="412" t="s">
        <v>17</v>
      </c>
      <c r="AC8" s="153">
        <v>2</v>
      </c>
      <c r="AD8" s="403">
        <v>2</v>
      </c>
      <c r="AF8" s="152">
        <v>6</v>
      </c>
      <c r="AG8" s="622">
        <v>6</v>
      </c>
      <c r="AH8" s="624" t="s">
        <v>496</v>
      </c>
      <c r="AI8" s="622" t="s">
        <v>540</v>
      </c>
      <c r="AJ8" s="1132" t="s">
        <v>465</v>
      </c>
      <c r="AK8" s="153">
        <v>2</v>
      </c>
      <c r="AL8" s="412" t="s">
        <v>17</v>
      </c>
      <c r="AM8" s="153">
        <v>2</v>
      </c>
      <c r="AN8" s="403">
        <v>2</v>
      </c>
      <c r="AP8" s="152">
        <v>6</v>
      </c>
      <c r="AQ8" s="153">
        <v>15</v>
      </c>
      <c r="AR8" s="154" t="s">
        <v>454</v>
      </c>
      <c r="AS8" s="153" t="s">
        <v>539</v>
      </c>
      <c r="AT8" s="1137" t="s">
        <v>465</v>
      </c>
      <c r="AU8" s="153">
        <v>2</v>
      </c>
      <c r="AV8" s="412" t="s">
        <v>17</v>
      </c>
      <c r="AW8" s="161">
        <v>2</v>
      </c>
      <c r="AX8" s="405">
        <v>2</v>
      </c>
      <c r="AY8" s="151"/>
      <c r="AZ8" s="202">
        <v>6</v>
      </c>
      <c r="BA8" s="158">
        <v>7</v>
      </c>
      <c r="BB8" s="158" t="s">
        <v>8</v>
      </c>
      <c r="BC8" s="160" t="s">
        <v>436</v>
      </c>
      <c r="BD8" s="160" t="s">
        <v>465</v>
      </c>
      <c r="BE8" s="160">
        <v>2</v>
      </c>
      <c r="BF8" s="911" t="s">
        <v>17</v>
      </c>
      <c r="BG8" s="153">
        <v>2</v>
      </c>
      <c r="BH8" s="403">
        <v>2</v>
      </c>
    </row>
    <row r="9" spans="1:60" ht="12.75">
      <c r="A9" s="312"/>
      <c r="B9" s="2" t="s">
        <v>418</v>
      </c>
      <c r="C9" s="2">
        <v>41070</v>
      </c>
      <c r="D9" s="2"/>
      <c r="E9" s="320"/>
      <c r="F9" s="410"/>
      <c r="G9" s="320" t="s">
        <v>541</v>
      </c>
      <c r="H9" s="42" t="s">
        <v>422</v>
      </c>
      <c r="I9" s="2" t="s">
        <v>427</v>
      </c>
      <c r="J9" s="3"/>
      <c r="K9" s="228"/>
      <c r="L9" s="896">
        <v>7</v>
      </c>
      <c r="M9" s="897">
        <v>6</v>
      </c>
      <c r="N9" s="898" t="s">
        <v>496</v>
      </c>
      <c r="O9" s="897" t="s">
        <v>540</v>
      </c>
      <c r="P9" s="1133" t="s">
        <v>465</v>
      </c>
      <c r="Q9" s="900">
        <v>2</v>
      </c>
      <c r="R9" s="901" t="s">
        <v>18</v>
      </c>
      <c r="S9" s="900">
        <v>2</v>
      </c>
      <c r="T9" s="903">
        <v>3</v>
      </c>
      <c r="U9" s="151"/>
      <c r="V9" s="896">
        <v>7</v>
      </c>
      <c r="W9" s="897">
        <v>9</v>
      </c>
      <c r="X9" s="904" t="s">
        <v>180</v>
      </c>
      <c r="Y9" s="897" t="s">
        <v>436</v>
      </c>
      <c r="Z9" s="1133">
        <v>41150</v>
      </c>
      <c r="AA9" s="900">
        <v>2</v>
      </c>
      <c r="AB9" s="901" t="s">
        <v>18</v>
      </c>
      <c r="AC9" s="900">
        <v>2</v>
      </c>
      <c r="AD9" s="903">
        <v>3</v>
      </c>
      <c r="AF9" s="896">
        <v>7</v>
      </c>
      <c r="AG9" s="897">
        <v>10</v>
      </c>
      <c r="AH9" s="904" t="s">
        <v>6</v>
      </c>
      <c r="AI9" s="897" t="s">
        <v>170</v>
      </c>
      <c r="AJ9" s="1133">
        <v>72430</v>
      </c>
      <c r="AK9" s="900">
        <v>2</v>
      </c>
      <c r="AL9" s="901" t="s">
        <v>18</v>
      </c>
      <c r="AM9" s="900">
        <v>2</v>
      </c>
      <c r="AN9" s="903">
        <v>3</v>
      </c>
      <c r="AP9" s="896">
        <v>7</v>
      </c>
      <c r="AQ9" s="900">
        <v>2</v>
      </c>
      <c r="AR9" s="905" t="s">
        <v>2</v>
      </c>
      <c r="AS9" s="900" t="s">
        <v>172</v>
      </c>
      <c r="AT9" s="1141" t="s">
        <v>465</v>
      </c>
      <c r="AU9" s="900">
        <v>2</v>
      </c>
      <c r="AV9" s="901" t="s">
        <v>18</v>
      </c>
      <c r="AW9" s="906">
        <v>2</v>
      </c>
      <c r="AX9" s="907">
        <v>3</v>
      </c>
      <c r="AY9" s="151"/>
      <c r="AZ9" s="200">
        <v>7</v>
      </c>
      <c r="BA9" s="154">
        <v>11</v>
      </c>
      <c r="BB9" s="154" t="s">
        <v>9</v>
      </c>
      <c r="BC9" s="153" t="s">
        <v>170</v>
      </c>
      <c r="BD9" s="153" t="s">
        <v>465</v>
      </c>
      <c r="BE9" s="153">
        <v>2</v>
      </c>
      <c r="BF9" s="413" t="s">
        <v>18</v>
      </c>
      <c r="BG9" s="153">
        <v>2</v>
      </c>
      <c r="BH9" s="400">
        <v>3</v>
      </c>
    </row>
    <row r="10" spans="1:60" ht="13.5" thickBot="1">
      <c r="A10" s="313"/>
      <c r="B10" s="2" t="s">
        <v>496</v>
      </c>
      <c r="C10" s="2" t="s">
        <v>465</v>
      </c>
      <c r="D10" s="2"/>
      <c r="E10" s="320"/>
      <c r="F10" s="411"/>
      <c r="G10" s="391"/>
      <c r="H10" s="3"/>
      <c r="I10" s="320"/>
      <c r="J10" s="3"/>
      <c r="K10" s="236"/>
      <c r="L10" s="163">
        <v>8</v>
      </c>
      <c r="M10" s="628">
        <v>7</v>
      </c>
      <c r="N10" s="729" t="s">
        <v>8</v>
      </c>
      <c r="O10" s="628" t="s">
        <v>436</v>
      </c>
      <c r="P10" s="1135" t="s">
        <v>465</v>
      </c>
      <c r="Q10" s="155">
        <v>2</v>
      </c>
      <c r="R10" s="1105" t="s">
        <v>19</v>
      </c>
      <c r="S10" s="155">
        <v>2</v>
      </c>
      <c r="T10" s="401">
        <v>4</v>
      </c>
      <c r="U10" s="151"/>
      <c r="V10" s="163">
        <v>8</v>
      </c>
      <c r="W10" s="628">
        <v>14</v>
      </c>
      <c r="X10" s="629" t="s">
        <v>453</v>
      </c>
      <c r="Y10" s="628" t="s">
        <v>539</v>
      </c>
      <c r="Z10" s="1135" t="s">
        <v>465</v>
      </c>
      <c r="AA10" s="155">
        <v>2</v>
      </c>
      <c r="AB10" s="1105" t="s">
        <v>19</v>
      </c>
      <c r="AC10" s="155">
        <v>2</v>
      </c>
      <c r="AD10" s="401">
        <v>4</v>
      </c>
      <c r="AF10" s="163">
        <v>8</v>
      </c>
      <c r="AG10" s="628">
        <v>9</v>
      </c>
      <c r="AH10" s="629" t="s">
        <v>180</v>
      </c>
      <c r="AI10" s="1006" t="s">
        <v>436</v>
      </c>
      <c r="AJ10" s="1135">
        <v>41150</v>
      </c>
      <c r="AK10" s="155">
        <v>2</v>
      </c>
      <c r="AL10" s="1105" t="s">
        <v>19</v>
      </c>
      <c r="AM10" s="155">
        <v>2</v>
      </c>
      <c r="AN10" s="401">
        <v>4</v>
      </c>
      <c r="AP10" s="163">
        <v>8</v>
      </c>
      <c r="AQ10" s="155">
        <v>4</v>
      </c>
      <c r="AR10" s="156" t="s">
        <v>428</v>
      </c>
      <c r="AS10" s="155" t="s">
        <v>540</v>
      </c>
      <c r="AT10" s="1142" t="s">
        <v>465</v>
      </c>
      <c r="AU10" s="155">
        <v>2</v>
      </c>
      <c r="AV10" s="1105" t="s">
        <v>19</v>
      </c>
      <c r="AW10" s="162">
        <v>2</v>
      </c>
      <c r="AX10" s="406">
        <v>4</v>
      </c>
      <c r="AY10" s="151"/>
      <c r="AZ10" s="363">
        <v>8</v>
      </c>
      <c r="BA10" s="362">
        <v>14</v>
      </c>
      <c r="BB10" s="362" t="s">
        <v>453</v>
      </c>
      <c r="BC10" s="361" t="s">
        <v>539</v>
      </c>
      <c r="BD10" s="361" t="s">
        <v>465</v>
      </c>
      <c r="BE10" s="361">
        <v>2</v>
      </c>
      <c r="BF10" s="414" t="s">
        <v>19</v>
      </c>
      <c r="BG10" s="155">
        <v>2</v>
      </c>
      <c r="BH10" s="401">
        <v>4</v>
      </c>
    </row>
    <row r="11" spans="1:60" ht="12.75">
      <c r="A11" s="310"/>
      <c r="B11" s="3" t="s">
        <v>525</v>
      </c>
      <c r="C11" s="3">
        <v>41040</v>
      </c>
      <c r="D11" s="373" t="s">
        <v>415</v>
      </c>
      <c r="E11" s="320"/>
      <c r="F11" s="310"/>
      <c r="G11" s="320"/>
      <c r="H11" s="42"/>
      <c r="I11" s="2"/>
      <c r="J11" s="3"/>
      <c r="K11" s="226"/>
      <c r="L11" s="159">
        <v>9</v>
      </c>
      <c r="M11" s="625">
        <v>18</v>
      </c>
      <c r="N11" s="1106" t="s">
        <v>424</v>
      </c>
      <c r="O11" s="625" t="s">
        <v>437</v>
      </c>
      <c r="P11" s="1134">
        <v>41080</v>
      </c>
      <c r="Q11" s="160">
        <v>3</v>
      </c>
      <c r="R11" s="415" t="s">
        <v>16</v>
      </c>
      <c r="S11" s="160">
        <v>3</v>
      </c>
      <c r="T11" s="407">
        <v>1</v>
      </c>
      <c r="U11" s="151"/>
      <c r="V11" s="159">
        <v>9</v>
      </c>
      <c r="W11" s="625">
        <v>11</v>
      </c>
      <c r="X11" s="627" t="s">
        <v>9</v>
      </c>
      <c r="Y11" s="625" t="s">
        <v>170</v>
      </c>
      <c r="Z11" s="1134" t="s">
        <v>465</v>
      </c>
      <c r="AA11" s="160">
        <v>3</v>
      </c>
      <c r="AB11" s="415" t="s">
        <v>16</v>
      </c>
      <c r="AC11" s="160">
        <v>3</v>
      </c>
      <c r="AD11" s="407">
        <v>1</v>
      </c>
      <c r="AF11" s="159">
        <v>9</v>
      </c>
      <c r="AG11" s="625">
        <v>13</v>
      </c>
      <c r="AH11" s="627" t="s">
        <v>429</v>
      </c>
      <c r="AI11" s="625" t="s">
        <v>539</v>
      </c>
      <c r="AJ11" s="1134">
        <v>41110</v>
      </c>
      <c r="AK11" s="160">
        <v>3</v>
      </c>
      <c r="AL11" s="415" t="s">
        <v>16</v>
      </c>
      <c r="AM11" s="160">
        <v>3</v>
      </c>
      <c r="AN11" s="407">
        <v>1</v>
      </c>
      <c r="AP11" s="159">
        <v>9</v>
      </c>
      <c r="AQ11" s="160">
        <v>10</v>
      </c>
      <c r="AR11" s="158" t="s">
        <v>6</v>
      </c>
      <c r="AS11" s="160" t="s">
        <v>170</v>
      </c>
      <c r="AT11" s="160">
        <v>72430</v>
      </c>
      <c r="AU11" s="160">
        <v>3</v>
      </c>
      <c r="AV11" s="415" t="s">
        <v>16</v>
      </c>
      <c r="AW11" s="160">
        <v>3</v>
      </c>
      <c r="AX11" s="407">
        <v>1</v>
      </c>
      <c r="AY11" s="151"/>
      <c r="AZ11" s="202">
        <v>9</v>
      </c>
      <c r="BA11" s="158">
        <v>10</v>
      </c>
      <c r="BB11" s="158" t="s">
        <v>6</v>
      </c>
      <c r="BC11" s="160" t="s">
        <v>170</v>
      </c>
      <c r="BD11" s="160">
        <v>72430</v>
      </c>
      <c r="BE11" s="160">
        <v>3</v>
      </c>
      <c r="BF11" s="415" t="s">
        <v>16</v>
      </c>
      <c r="BG11" s="160">
        <v>3</v>
      </c>
      <c r="BH11" s="407">
        <v>1</v>
      </c>
    </row>
    <row r="12" spans="1:60" ht="13.5" thickBot="1">
      <c r="A12" s="311"/>
      <c r="B12" s="2" t="s">
        <v>526</v>
      </c>
      <c r="C12" s="2">
        <v>41040</v>
      </c>
      <c r="D12" s="2" t="s">
        <v>415</v>
      </c>
      <c r="E12" s="320"/>
      <c r="F12" s="311"/>
      <c r="G12" s="42"/>
      <c r="I12" s="42"/>
      <c r="J12" s="42"/>
      <c r="K12" s="228"/>
      <c r="L12" s="152">
        <v>10</v>
      </c>
      <c r="M12" s="153">
        <v>2</v>
      </c>
      <c r="N12" s="166" t="s">
        <v>2</v>
      </c>
      <c r="O12" s="776" t="s">
        <v>172</v>
      </c>
      <c r="P12" s="1132" t="s">
        <v>465</v>
      </c>
      <c r="Q12" s="153">
        <v>3</v>
      </c>
      <c r="R12" s="412" t="s">
        <v>17</v>
      </c>
      <c r="S12" s="153">
        <v>3</v>
      </c>
      <c r="T12" s="403">
        <v>2</v>
      </c>
      <c r="U12" s="151"/>
      <c r="V12" s="152">
        <v>10</v>
      </c>
      <c r="W12" s="622">
        <v>17</v>
      </c>
      <c r="X12" s="624" t="s">
        <v>543</v>
      </c>
      <c r="Y12" s="622" t="s">
        <v>437</v>
      </c>
      <c r="Z12" s="1132">
        <v>41030</v>
      </c>
      <c r="AA12" s="153">
        <v>3</v>
      </c>
      <c r="AB12" s="412" t="s">
        <v>17</v>
      </c>
      <c r="AC12" s="153">
        <v>3</v>
      </c>
      <c r="AD12" s="403">
        <v>2</v>
      </c>
      <c r="AF12" s="152">
        <v>10</v>
      </c>
      <c r="AG12" s="622">
        <v>2</v>
      </c>
      <c r="AH12" s="624" t="s">
        <v>2</v>
      </c>
      <c r="AI12" s="622" t="s">
        <v>172</v>
      </c>
      <c r="AJ12" s="1132" t="s">
        <v>465</v>
      </c>
      <c r="AK12" s="153">
        <v>3</v>
      </c>
      <c r="AL12" s="412" t="s">
        <v>17</v>
      </c>
      <c r="AM12" s="153">
        <v>3</v>
      </c>
      <c r="AN12" s="403">
        <v>2</v>
      </c>
      <c r="AP12" s="152">
        <v>10</v>
      </c>
      <c r="AQ12" s="153">
        <v>16</v>
      </c>
      <c r="AR12" s="154" t="s">
        <v>167</v>
      </c>
      <c r="AS12" s="153" t="s">
        <v>437</v>
      </c>
      <c r="AT12" s="1137">
        <v>41130</v>
      </c>
      <c r="AU12" s="153">
        <v>3</v>
      </c>
      <c r="AV12" s="412" t="s">
        <v>17</v>
      </c>
      <c r="AW12" s="153">
        <v>3</v>
      </c>
      <c r="AX12" s="403">
        <v>2</v>
      </c>
      <c r="AY12" s="151"/>
      <c r="AZ12" s="201">
        <v>10</v>
      </c>
      <c r="BA12" s="156">
        <v>3</v>
      </c>
      <c r="BB12" s="156" t="s">
        <v>3</v>
      </c>
      <c r="BC12" s="155" t="s">
        <v>172</v>
      </c>
      <c r="BD12" s="155">
        <v>35010</v>
      </c>
      <c r="BE12" s="155">
        <v>3</v>
      </c>
      <c r="BF12" s="919" t="s">
        <v>17</v>
      </c>
      <c r="BG12" s="153">
        <v>3</v>
      </c>
      <c r="BH12" s="403">
        <v>2</v>
      </c>
    </row>
    <row r="13" spans="1:60" ht="12.75">
      <c r="A13" s="311"/>
      <c r="B13" s="3" t="s">
        <v>4</v>
      </c>
      <c r="C13" s="3">
        <v>41170</v>
      </c>
      <c r="D13" s="3">
        <v>41160</v>
      </c>
      <c r="E13" s="320">
        <v>41000</v>
      </c>
      <c r="F13" s="311"/>
      <c r="G13" s="42"/>
      <c r="H13" s="42"/>
      <c r="I13" s="42"/>
      <c r="J13" s="42"/>
      <c r="K13" s="228"/>
      <c r="L13" s="896">
        <v>11</v>
      </c>
      <c r="M13" s="897">
        <v>19</v>
      </c>
      <c r="N13" s="898" t="s">
        <v>422</v>
      </c>
      <c r="O13" s="897" t="s">
        <v>541</v>
      </c>
      <c r="P13" s="1133">
        <v>41170</v>
      </c>
      <c r="Q13" s="900">
        <v>3</v>
      </c>
      <c r="R13" s="901" t="s">
        <v>18</v>
      </c>
      <c r="S13" s="900">
        <v>3</v>
      </c>
      <c r="T13" s="903">
        <v>3</v>
      </c>
      <c r="U13" s="151"/>
      <c r="V13" s="896">
        <v>11</v>
      </c>
      <c r="W13" s="897">
        <v>1</v>
      </c>
      <c r="X13" s="898" t="s">
        <v>5</v>
      </c>
      <c r="Y13" s="899" t="s">
        <v>172</v>
      </c>
      <c r="Z13" s="1133" t="s">
        <v>465</v>
      </c>
      <c r="AA13" s="900">
        <v>3</v>
      </c>
      <c r="AB13" s="901" t="s">
        <v>18</v>
      </c>
      <c r="AC13" s="900">
        <v>3</v>
      </c>
      <c r="AD13" s="903">
        <v>3</v>
      </c>
      <c r="AF13" s="896">
        <v>11</v>
      </c>
      <c r="AG13" s="900">
        <v>11</v>
      </c>
      <c r="AH13" s="905" t="s">
        <v>9</v>
      </c>
      <c r="AI13" s="900" t="s">
        <v>170</v>
      </c>
      <c r="AJ13" s="1133" t="s">
        <v>465</v>
      </c>
      <c r="AK13" s="900">
        <v>3</v>
      </c>
      <c r="AL13" s="901" t="s">
        <v>18</v>
      </c>
      <c r="AM13" s="900">
        <v>3</v>
      </c>
      <c r="AN13" s="903">
        <v>3</v>
      </c>
      <c r="AP13" s="896">
        <v>11</v>
      </c>
      <c r="AQ13" s="900">
        <v>13</v>
      </c>
      <c r="AR13" s="905" t="s">
        <v>429</v>
      </c>
      <c r="AS13" s="900" t="s">
        <v>539</v>
      </c>
      <c r="AT13" s="1133">
        <v>41110</v>
      </c>
      <c r="AU13" s="900">
        <v>3</v>
      </c>
      <c r="AV13" s="901" t="s">
        <v>18</v>
      </c>
      <c r="AW13" s="900">
        <v>3</v>
      </c>
      <c r="AX13" s="903">
        <v>3</v>
      </c>
      <c r="AY13" s="151"/>
      <c r="AZ13" s="202">
        <v>11</v>
      </c>
      <c r="BA13" s="158">
        <v>17</v>
      </c>
      <c r="BB13" s="158" t="s">
        <v>543</v>
      </c>
      <c r="BC13" s="777" t="s">
        <v>437</v>
      </c>
      <c r="BD13" s="160">
        <v>41030</v>
      </c>
      <c r="BE13" s="160">
        <v>3</v>
      </c>
      <c r="BF13" s="416" t="s">
        <v>18</v>
      </c>
      <c r="BG13" s="153">
        <v>3</v>
      </c>
      <c r="BH13" s="400">
        <v>3</v>
      </c>
    </row>
    <row r="14" spans="1:60" ht="13.5" thickBot="1">
      <c r="A14" s="313"/>
      <c r="B14" s="320" t="s">
        <v>143</v>
      </c>
      <c r="C14" s="320" t="s">
        <v>465</v>
      </c>
      <c r="D14" s="320">
        <v>41060</v>
      </c>
      <c r="E14" s="320">
        <v>41090</v>
      </c>
      <c r="F14" s="313"/>
      <c r="G14" s="42"/>
      <c r="H14" s="42"/>
      <c r="I14" s="42"/>
      <c r="J14" s="42"/>
      <c r="K14" s="318"/>
      <c r="L14" s="163">
        <v>12</v>
      </c>
      <c r="M14" s="155">
        <v>8</v>
      </c>
      <c r="N14" s="672" t="s">
        <v>156</v>
      </c>
      <c r="O14" s="155" t="s">
        <v>436</v>
      </c>
      <c r="P14" s="155">
        <v>41200</v>
      </c>
      <c r="Q14" s="155">
        <v>3</v>
      </c>
      <c r="R14" s="1105" t="s">
        <v>19</v>
      </c>
      <c r="S14" s="155">
        <v>3</v>
      </c>
      <c r="T14" s="401">
        <v>4</v>
      </c>
      <c r="U14" s="151"/>
      <c r="V14" s="163">
        <v>12</v>
      </c>
      <c r="W14" s="628">
        <v>8</v>
      </c>
      <c r="X14" s="629" t="s">
        <v>156</v>
      </c>
      <c r="Y14" s="628" t="s">
        <v>436</v>
      </c>
      <c r="Z14" s="628">
        <v>41200</v>
      </c>
      <c r="AA14" s="155">
        <v>3</v>
      </c>
      <c r="AB14" s="1105" t="s">
        <v>19</v>
      </c>
      <c r="AC14" s="155">
        <v>3</v>
      </c>
      <c r="AD14" s="401">
        <v>4</v>
      </c>
      <c r="AF14" s="163">
        <v>12</v>
      </c>
      <c r="AG14" s="628">
        <v>4</v>
      </c>
      <c r="AH14" s="629" t="s">
        <v>428</v>
      </c>
      <c r="AI14" s="628" t="s">
        <v>540</v>
      </c>
      <c r="AJ14" s="1135" t="s">
        <v>465</v>
      </c>
      <c r="AK14" s="155">
        <v>3</v>
      </c>
      <c r="AL14" s="1105" t="s">
        <v>19</v>
      </c>
      <c r="AM14" s="155">
        <v>3</v>
      </c>
      <c r="AN14" s="401">
        <v>4</v>
      </c>
      <c r="AP14" s="163">
        <v>12</v>
      </c>
      <c r="AQ14" s="155">
        <v>20</v>
      </c>
      <c r="AR14" s="156" t="s">
        <v>427</v>
      </c>
      <c r="AS14" s="155" t="s">
        <v>541</v>
      </c>
      <c r="AT14" s="1142">
        <v>41180</v>
      </c>
      <c r="AU14" s="155">
        <v>3</v>
      </c>
      <c r="AV14" s="1105" t="s">
        <v>19</v>
      </c>
      <c r="AW14" s="155">
        <v>3</v>
      </c>
      <c r="AX14" s="401">
        <v>4</v>
      </c>
      <c r="AY14" s="151"/>
      <c r="AZ14" s="363">
        <v>12</v>
      </c>
      <c r="BA14" s="362">
        <v>15</v>
      </c>
      <c r="BB14" s="362" t="s">
        <v>454</v>
      </c>
      <c r="BC14" s="361" t="s">
        <v>539</v>
      </c>
      <c r="BD14" s="361" t="s">
        <v>465</v>
      </c>
      <c r="BE14" s="361">
        <v>3</v>
      </c>
      <c r="BF14" s="414" t="s">
        <v>19</v>
      </c>
      <c r="BG14" s="155">
        <v>3</v>
      </c>
      <c r="BH14" s="401">
        <v>4</v>
      </c>
    </row>
    <row r="15" spans="1:60" ht="12.75">
      <c r="A15" s="310"/>
      <c r="B15" s="3" t="s">
        <v>419</v>
      </c>
      <c r="C15" s="3" t="s">
        <v>465</v>
      </c>
      <c r="D15" s="3">
        <v>41120</v>
      </c>
      <c r="E15" s="320"/>
      <c r="F15" s="310"/>
      <c r="G15" s="42"/>
      <c r="H15" s="42"/>
      <c r="I15" s="42"/>
      <c r="J15" s="42"/>
      <c r="K15" s="226"/>
      <c r="L15" s="159">
        <v>13</v>
      </c>
      <c r="M15" s="625">
        <v>12</v>
      </c>
      <c r="N15" s="626" t="s">
        <v>1</v>
      </c>
      <c r="O15" s="625" t="s">
        <v>170</v>
      </c>
      <c r="P15" s="1134" t="s">
        <v>465</v>
      </c>
      <c r="Q15" s="160">
        <v>4</v>
      </c>
      <c r="R15" s="415" t="s">
        <v>16</v>
      </c>
      <c r="S15" s="160">
        <v>4</v>
      </c>
      <c r="T15" s="407">
        <v>1</v>
      </c>
      <c r="U15" s="151"/>
      <c r="V15" s="159">
        <v>13</v>
      </c>
      <c r="W15" s="625">
        <v>5</v>
      </c>
      <c r="X15" s="627" t="s">
        <v>433</v>
      </c>
      <c r="Y15" s="625" t="s">
        <v>540</v>
      </c>
      <c r="Z15" s="1134" t="s">
        <v>465</v>
      </c>
      <c r="AA15" s="160">
        <v>4</v>
      </c>
      <c r="AB15" s="415" t="s">
        <v>16</v>
      </c>
      <c r="AC15" s="160">
        <v>4</v>
      </c>
      <c r="AD15" s="407">
        <v>1</v>
      </c>
      <c r="AF15" s="159">
        <v>13</v>
      </c>
      <c r="AG15" s="160">
        <v>15</v>
      </c>
      <c r="AH15" s="627" t="s">
        <v>454</v>
      </c>
      <c r="AI15" s="625" t="s">
        <v>539</v>
      </c>
      <c r="AJ15" s="1134" t="s">
        <v>465</v>
      </c>
      <c r="AK15" s="160">
        <v>4</v>
      </c>
      <c r="AL15" s="415" t="s">
        <v>16</v>
      </c>
      <c r="AM15" s="160">
        <v>4</v>
      </c>
      <c r="AN15" s="407">
        <v>1</v>
      </c>
      <c r="AP15" s="159">
        <v>13</v>
      </c>
      <c r="AQ15" s="160">
        <v>7</v>
      </c>
      <c r="AR15" s="158" t="s">
        <v>8</v>
      </c>
      <c r="AS15" s="160" t="s">
        <v>436</v>
      </c>
      <c r="AT15" s="1136" t="s">
        <v>465</v>
      </c>
      <c r="AU15" s="160">
        <v>4</v>
      </c>
      <c r="AV15" s="415" t="s">
        <v>16</v>
      </c>
      <c r="AW15" s="157">
        <v>4</v>
      </c>
      <c r="AX15" s="404">
        <v>1</v>
      </c>
      <c r="AY15" s="151"/>
      <c r="AZ15" s="202">
        <v>13</v>
      </c>
      <c r="BA15" s="158">
        <v>8</v>
      </c>
      <c r="BB15" s="158" t="s">
        <v>156</v>
      </c>
      <c r="BC15" s="160" t="s">
        <v>436</v>
      </c>
      <c r="BD15" s="160">
        <v>41200</v>
      </c>
      <c r="BE15" s="160">
        <v>4</v>
      </c>
      <c r="BF15" s="415" t="s">
        <v>16</v>
      </c>
      <c r="BG15" s="160">
        <v>4</v>
      </c>
      <c r="BH15" s="407">
        <v>1</v>
      </c>
    </row>
    <row r="16" spans="1:60" ht="12.75">
      <c r="A16" s="312"/>
      <c r="B16" s="3" t="s">
        <v>420</v>
      </c>
      <c r="C16" s="3">
        <v>41050</v>
      </c>
      <c r="D16" s="373" t="s">
        <v>546</v>
      </c>
      <c r="E16" s="320"/>
      <c r="F16" s="311"/>
      <c r="G16" s="42"/>
      <c r="H16" s="42"/>
      <c r="I16" s="42"/>
      <c r="J16" s="42"/>
      <c r="K16" s="228"/>
      <c r="L16" s="152">
        <v>14</v>
      </c>
      <c r="M16" s="153">
        <v>13</v>
      </c>
      <c r="N16" s="166" t="s">
        <v>429</v>
      </c>
      <c r="O16" s="153" t="s">
        <v>539</v>
      </c>
      <c r="P16" s="153">
        <v>41110</v>
      </c>
      <c r="Q16" s="153">
        <v>4</v>
      </c>
      <c r="R16" s="412" t="s">
        <v>17</v>
      </c>
      <c r="S16" s="153">
        <v>4</v>
      </c>
      <c r="T16" s="403">
        <v>2</v>
      </c>
      <c r="U16" s="151"/>
      <c r="V16" s="152">
        <v>14</v>
      </c>
      <c r="W16" s="622">
        <v>20</v>
      </c>
      <c r="X16" s="726" t="s">
        <v>427</v>
      </c>
      <c r="Y16" s="622" t="s">
        <v>541</v>
      </c>
      <c r="Z16" s="1132">
        <v>41180</v>
      </c>
      <c r="AA16" s="153">
        <v>4</v>
      </c>
      <c r="AB16" s="412" t="s">
        <v>17</v>
      </c>
      <c r="AC16" s="153">
        <v>4</v>
      </c>
      <c r="AD16" s="403">
        <v>2</v>
      </c>
      <c r="AF16" s="152">
        <v>14</v>
      </c>
      <c r="AG16" s="622">
        <v>8</v>
      </c>
      <c r="AH16" s="624" t="s">
        <v>156</v>
      </c>
      <c r="AI16" s="622" t="s">
        <v>436</v>
      </c>
      <c r="AJ16" s="1132">
        <v>41200</v>
      </c>
      <c r="AK16" s="153">
        <v>4</v>
      </c>
      <c r="AL16" s="412" t="s">
        <v>17</v>
      </c>
      <c r="AM16" s="153">
        <v>4</v>
      </c>
      <c r="AN16" s="403">
        <v>2</v>
      </c>
      <c r="AP16" s="152">
        <v>14</v>
      </c>
      <c r="AQ16" s="153">
        <v>11</v>
      </c>
      <c r="AR16" s="154" t="s">
        <v>9</v>
      </c>
      <c r="AS16" s="776" t="s">
        <v>170</v>
      </c>
      <c r="AT16" s="1132" t="s">
        <v>465</v>
      </c>
      <c r="AU16" s="153">
        <v>4</v>
      </c>
      <c r="AV16" s="412" t="s">
        <v>17</v>
      </c>
      <c r="AW16" s="161">
        <v>4</v>
      </c>
      <c r="AX16" s="405">
        <v>2</v>
      </c>
      <c r="AY16" s="151"/>
      <c r="AZ16" s="200">
        <v>14</v>
      </c>
      <c r="BA16" s="154">
        <v>5</v>
      </c>
      <c r="BB16" s="166" t="s">
        <v>433</v>
      </c>
      <c r="BC16" s="153" t="s">
        <v>540</v>
      </c>
      <c r="BD16" s="153" t="s">
        <v>465</v>
      </c>
      <c r="BE16" s="153">
        <v>4</v>
      </c>
      <c r="BF16" s="412" t="s">
        <v>17</v>
      </c>
      <c r="BG16" s="153">
        <v>4</v>
      </c>
      <c r="BH16" s="403">
        <v>2</v>
      </c>
    </row>
    <row r="17" spans="1:60" ht="13.5" thickBot="1">
      <c r="A17" s="311"/>
      <c r="B17" s="2" t="s">
        <v>3</v>
      </c>
      <c r="C17" s="2">
        <v>35010</v>
      </c>
      <c r="D17" s="2">
        <v>41160</v>
      </c>
      <c r="E17" s="320">
        <v>35000</v>
      </c>
      <c r="F17" s="311"/>
      <c r="G17" s="42"/>
      <c r="H17" s="42"/>
      <c r="I17" s="42"/>
      <c r="J17" s="42"/>
      <c r="K17" s="228"/>
      <c r="L17" s="896">
        <v>15</v>
      </c>
      <c r="M17" s="897">
        <v>5</v>
      </c>
      <c r="N17" s="898" t="s">
        <v>433</v>
      </c>
      <c r="O17" s="899" t="s">
        <v>540</v>
      </c>
      <c r="P17" s="1133" t="s">
        <v>465</v>
      </c>
      <c r="Q17" s="900">
        <v>4</v>
      </c>
      <c r="R17" s="901" t="s">
        <v>18</v>
      </c>
      <c r="S17" s="900">
        <v>4</v>
      </c>
      <c r="T17" s="903">
        <v>3</v>
      </c>
      <c r="U17" s="151"/>
      <c r="V17" s="896">
        <v>15</v>
      </c>
      <c r="W17" s="897">
        <v>10</v>
      </c>
      <c r="X17" s="904" t="s">
        <v>6</v>
      </c>
      <c r="Y17" s="897" t="s">
        <v>170</v>
      </c>
      <c r="Z17" s="897">
        <v>72430</v>
      </c>
      <c r="AA17" s="900">
        <v>4</v>
      </c>
      <c r="AB17" s="901" t="s">
        <v>18</v>
      </c>
      <c r="AC17" s="900">
        <v>4</v>
      </c>
      <c r="AD17" s="903">
        <v>3</v>
      </c>
      <c r="AF17" s="896">
        <v>15</v>
      </c>
      <c r="AG17" s="897">
        <v>16</v>
      </c>
      <c r="AH17" s="904" t="s">
        <v>167</v>
      </c>
      <c r="AI17" s="897" t="s">
        <v>437</v>
      </c>
      <c r="AJ17" s="1133">
        <v>41130</v>
      </c>
      <c r="AK17" s="900">
        <v>4</v>
      </c>
      <c r="AL17" s="901" t="s">
        <v>18</v>
      </c>
      <c r="AM17" s="900">
        <v>4</v>
      </c>
      <c r="AN17" s="903">
        <v>3</v>
      </c>
      <c r="AP17" s="896">
        <v>15</v>
      </c>
      <c r="AQ17" s="900">
        <v>5</v>
      </c>
      <c r="AR17" s="905" t="s">
        <v>433</v>
      </c>
      <c r="AS17" s="900" t="s">
        <v>540</v>
      </c>
      <c r="AT17" s="900" t="s">
        <v>465</v>
      </c>
      <c r="AU17" s="900">
        <v>4</v>
      </c>
      <c r="AV17" s="901" t="s">
        <v>18</v>
      </c>
      <c r="AW17" s="906">
        <v>4</v>
      </c>
      <c r="AX17" s="907">
        <v>3</v>
      </c>
      <c r="AY17" s="151"/>
      <c r="AZ17" s="201">
        <v>15</v>
      </c>
      <c r="BA17" s="156">
        <v>1</v>
      </c>
      <c r="BB17" s="156" t="s">
        <v>5</v>
      </c>
      <c r="BC17" s="155" t="s">
        <v>172</v>
      </c>
      <c r="BD17" s="155" t="s">
        <v>465</v>
      </c>
      <c r="BE17" s="155">
        <v>4</v>
      </c>
      <c r="BF17" s="958" t="s">
        <v>18</v>
      </c>
      <c r="BG17" s="153">
        <v>4</v>
      </c>
      <c r="BH17" s="400">
        <v>3</v>
      </c>
    </row>
    <row r="18" spans="1:60" ht="13.5" thickBot="1">
      <c r="A18" s="48"/>
      <c r="B18" s="320" t="s">
        <v>495</v>
      </c>
      <c r="C18" s="321">
        <v>41100</v>
      </c>
      <c r="D18" s="320">
        <v>41170</v>
      </c>
      <c r="E18" s="320"/>
      <c r="F18" s="48"/>
      <c r="G18" s="42"/>
      <c r="H18" s="42"/>
      <c r="I18" s="42"/>
      <c r="J18" s="42"/>
      <c r="L18" s="163">
        <v>16</v>
      </c>
      <c r="M18" s="155">
        <v>17</v>
      </c>
      <c r="N18" s="672" t="s">
        <v>543</v>
      </c>
      <c r="O18" s="155" t="s">
        <v>437</v>
      </c>
      <c r="P18" s="155">
        <v>41030</v>
      </c>
      <c r="Q18" s="155">
        <v>4</v>
      </c>
      <c r="R18" s="1105" t="s">
        <v>19</v>
      </c>
      <c r="S18" s="155">
        <v>4</v>
      </c>
      <c r="T18" s="401">
        <v>4</v>
      </c>
      <c r="U18" s="151"/>
      <c r="V18" s="163">
        <v>16</v>
      </c>
      <c r="W18" s="628">
        <v>7</v>
      </c>
      <c r="X18" s="629" t="s">
        <v>8</v>
      </c>
      <c r="Y18" s="628" t="s">
        <v>436</v>
      </c>
      <c r="Z18" s="1135" t="s">
        <v>465</v>
      </c>
      <c r="AA18" s="155">
        <v>4</v>
      </c>
      <c r="AB18" s="1105" t="s">
        <v>19</v>
      </c>
      <c r="AC18" s="155">
        <v>4</v>
      </c>
      <c r="AD18" s="401">
        <v>4</v>
      </c>
      <c r="AF18" s="163">
        <v>16</v>
      </c>
      <c r="AG18" s="155">
        <v>5</v>
      </c>
      <c r="AH18" s="156" t="s">
        <v>433</v>
      </c>
      <c r="AI18" s="155" t="s">
        <v>540</v>
      </c>
      <c r="AJ18" s="155" t="s">
        <v>465</v>
      </c>
      <c r="AK18" s="155">
        <v>4</v>
      </c>
      <c r="AL18" s="1105" t="s">
        <v>19</v>
      </c>
      <c r="AM18" s="155">
        <v>4</v>
      </c>
      <c r="AN18" s="401">
        <v>4</v>
      </c>
      <c r="AP18" s="163">
        <v>16</v>
      </c>
      <c r="AQ18" s="155">
        <v>19</v>
      </c>
      <c r="AR18" s="156" t="s">
        <v>422</v>
      </c>
      <c r="AS18" s="155" t="s">
        <v>541</v>
      </c>
      <c r="AT18" s="1142">
        <v>41170</v>
      </c>
      <c r="AU18" s="155">
        <v>4</v>
      </c>
      <c r="AV18" s="1105" t="s">
        <v>19</v>
      </c>
      <c r="AW18" s="162">
        <v>4</v>
      </c>
      <c r="AX18" s="406">
        <v>4</v>
      </c>
      <c r="AY18" s="151"/>
      <c r="AZ18" s="732">
        <v>16</v>
      </c>
      <c r="BA18" s="725">
        <v>16</v>
      </c>
      <c r="BB18" s="725" t="s">
        <v>167</v>
      </c>
      <c r="BC18" s="728" t="s">
        <v>437</v>
      </c>
      <c r="BD18" s="728">
        <v>41130</v>
      </c>
      <c r="BE18" s="728">
        <v>4</v>
      </c>
      <c r="BF18" s="1026" t="s">
        <v>19</v>
      </c>
      <c r="BG18" s="155">
        <v>4</v>
      </c>
      <c r="BH18" s="401">
        <v>4</v>
      </c>
    </row>
    <row r="19" spans="1:60" ht="12.75">
      <c r="A19" s="48"/>
      <c r="B19" s="3" t="s">
        <v>464</v>
      </c>
      <c r="C19" s="3">
        <v>41070</v>
      </c>
      <c r="D19" s="3">
        <v>41120</v>
      </c>
      <c r="E19" s="320">
        <v>41160</v>
      </c>
      <c r="F19" s="48"/>
      <c r="L19" s="202">
        <v>17</v>
      </c>
      <c r="M19" s="160">
        <v>14</v>
      </c>
      <c r="N19" s="791" t="s">
        <v>453</v>
      </c>
      <c r="O19" s="625" t="s">
        <v>539</v>
      </c>
      <c r="P19" s="1136" t="s">
        <v>465</v>
      </c>
      <c r="Q19" s="160">
        <v>5</v>
      </c>
      <c r="R19" s="415" t="s">
        <v>16</v>
      </c>
      <c r="S19" s="160">
        <v>5</v>
      </c>
      <c r="T19" s="407">
        <v>1</v>
      </c>
      <c r="U19" s="151"/>
      <c r="V19" s="202">
        <v>17</v>
      </c>
      <c r="W19" s="625">
        <v>3</v>
      </c>
      <c r="X19" s="627" t="s">
        <v>3</v>
      </c>
      <c r="Y19" s="625" t="s">
        <v>172</v>
      </c>
      <c r="Z19" s="1134">
        <v>35010</v>
      </c>
      <c r="AA19" s="160">
        <v>5</v>
      </c>
      <c r="AB19" s="415" t="s">
        <v>16</v>
      </c>
      <c r="AC19" s="160">
        <v>5</v>
      </c>
      <c r="AD19" s="407">
        <v>1</v>
      </c>
      <c r="AF19" s="959">
        <v>17</v>
      </c>
      <c r="AG19" s="625">
        <v>17</v>
      </c>
      <c r="AH19" s="627" t="s">
        <v>543</v>
      </c>
      <c r="AI19" s="625" t="s">
        <v>437</v>
      </c>
      <c r="AJ19" s="1134">
        <v>41030</v>
      </c>
      <c r="AK19" s="160">
        <v>5</v>
      </c>
      <c r="AL19" s="415" t="s">
        <v>16</v>
      </c>
      <c r="AM19" s="160">
        <v>5</v>
      </c>
      <c r="AN19" s="407">
        <v>1</v>
      </c>
      <c r="AP19" s="202">
        <v>17</v>
      </c>
      <c r="AQ19" s="160">
        <v>6</v>
      </c>
      <c r="AR19" s="158" t="s">
        <v>496</v>
      </c>
      <c r="AS19" s="160" t="s">
        <v>540</v>
      </c>
      <c r="AT19" s="1136" t="s">
        <v>465</v>
      </c>
      <c r="AU19" s="160">
        <v>5</v>
      </c>
      <c r="AV19" s="415" t="s">
        <v>16</v>
      </c>
      <c r="AW19" s="160">
        <v>5</v>
      </c>
      <c r="AX19" s="407">
        <v>1</v>
      </c>
      <c r="AY19" s="151"/>
      <c r="AZ19" s="202">
        <v>17</v>
      </c>
      <c r="BA19" s="158">
        <v>19</v>
      </c>
      <c r="BB19" s="158" t="s">
        <v>422</v>
      </c>
      <c r="BC19" s="160" t="s">
        <v>541</v>
      </c>
      <c r="BD19" s="160">
        <v>41170</v>
      </c>
      <c r="BE19" s="160">
        <v>5</v>
      </c>
      <c r="BF19" s="415" t="s">
        <v>16</v>
      </c>
      <c r="BG19" s="160">
        <v>5</v>
      </c>
      <c r="BH19" s="407">
        <v>1</v>
      </c>
    </row>
    <row r="20" spans="1:60" ht="12.75">
      <c r="A20" s="48"/>
      <c r="B20" s="2" t="s">
        <v>421</v>
      </c>
      <c r="C20" s="2">
        <v>41040</v>
      </c>
      <c r="D20" s="2"/>
      <c r="E20" s="320"/>
      <c r="F20" s="48"/>
      <c r="L20" s="200">
        <v>18</v>
      </c>
      <c r="M20" s="153">
        <v>3</v>
      </c>
      <c r="N20" s="166" t="s">
        <v>3</v>
      </c>
      <c r="O20" s="153" t="s">
        <v>172</v>
      </c>
      <c r="P20" s="1137">
        <v>35010</v>
      </c>
      <c r="Q20" s="153">
        <v>5</v>
      </c>
      <c r="R20" s="412" t="s">
        <v>17</v>
      </c>
      <c r="S20" s="153">
        <v>5</v>
      </c>
      <c r="T20" s="403">
        <v>2</v>
      </c>
      <c r="U20" s="151"/>
      <c r="V20" s="200">
        <v>18</v>
      </c>
      <c r="W20" s="622">
        <v>15</v>
      </c>
      <c r="X20" s="726" t="s">
        <v>454</v>
      </c>
      <c r="Y20" s="622" t="s">
        <v>539</v>
      </c>
      <c r="Z20" s="1132" t="s">
        <v>465</v>
      </c>
      <c r="AA20" s="153">
        <v>5</v>
      </c>
      <c r="AB20" s="412" t="s">
        <v>17</v>
      </c>
      <c r="AC20" s="153">
        <v>5</v>
      </c>
      <c r="AD20" s="403">
        <v>2</v>
      </c>
      <c r="AF20" s="790">
        <v>18</v>
      </c>
      <c r="AG20" s="622">
        <v>14</v>
      </c>
      <c r="AH20" s="624" t="s">
        <v>453</v>
      </c>
      <c r="AI20" s="622" t="s">
        <v>539</v>
      </c>
      <c r="AJ20" s="1132" t="s">
        <v>465</v>
      </c>
      <c r="AK20" s="153">
        <v>5</v>
      </c>
      <c r="AL20" s="412" t="s">
        <v>17</v>
      </c>
      <c r="AM20" s="153">
        <v>5</v>
      </c>
      <c r="AN20" s="403">
        <v>2</v>
      </c>
      <c r="AP20" s="200">
        <v>18</v>
      </c>
      <c r="AQ20" s="153">
        <v>12</v>
      </c>
      <c r="AR20" s="154" t="s">
        <v>1</v>
      </c>
      <c r="AS20" s="153" t="s">
        <v>170</v>
      </c>
      <c r="AT20" s="1137" t="s">
        <v>465</v>
      </c>
      <c r="AU20" s="153">
        <v>5</v>
      </c>
      <c r="AV20" s="412" t="s">
        <v>17</v>
      </c>
      <c r="AW20" s="153">
        <v>5</v>
      </c>
      <c r="AX20" s="403">
        <v>2</v>
      </c>
      <c r="AY20" s="151"/>
      <c r="AZ20" s="200">
        <v>18</v>
      </c>
      <c r="BA20" s="154">
        <v>13</v>
      </c>
      <c r="BB20" s="154" t="s">
        <v>429</v>
      </c>
      <c r="BC20" s="776" t="s">
        <v>539</v>
      </c>
      <c r="BD20" s="153">
        <v>41110</v>
      </c>
      <c r="BE20" s="153">
        <v>5</v>
      </c>
      <c r="BF20" s="412" t="s">
        <v>17</v>
      </c>
      <c r="BG20" s="153">
        <v>5</v>
      </c>
      <c r="BH20" s="403">
        <v>2</v>
      </c>
    </row>
    <row r="21" spans="1:60" ht="12.75">
      <c r="A21" s="48"/>
      <c r="B21" s="2" t="s">
        <v>512</v>
      </c>
      <c r="C21" s="2" t="s">
        <v>465</v>
      </c>
      <c r="D21" s="2"/>
      <c r="E21" s="320"/>
      <c r="F21" s="48"/>
      <c r="L21" s="902">
        <v>19</v>
      </c>
      <c r="M21" s="897">
        <v>4</v>
      </c>
      <c r="N21" s="898" t="s">
        <v>428</v>
      </c>
      <c r="O21" s="897" t="s">
        <v>540</v>
      </c>
      <c r="P21" s="1133" t="s">
        <v>465</v>
      </c>
      <c r="Q21" s="900">
        <v>5</v>
      </c>
      <c r="R21" s="901" t="s">
        <v>18</v>
      </c>
      <c r="S21" s="153">
        <v>5</v>
      </c>
      <c r="T21" s="400">
        <v>3</v>
      </c>
      <c r="U21" s="151"/>
      <c r="V21" s="902">
        <v>19</v>
      </c>
      <c r="W21" s="897">
        <v>18</v>
      </c>
      <c r="X21" s="904" t="s">
        <v>424</v>
      </c>
      <c r="Y21" s="899" t="s">
        <v>437</v>
      </c>
      <c r="Z21" s="1133">
        <v>41080</v>
      </c>
      <c r="AA21" s="900">
        <v>5</v>
      </c>
      <c r="AB21" s="901" t="s">
        <v>18</v>
      </c>
      <c r="AC21" s="153">
        <v>5</v>
      </c>
      <c r="AD21" s="400">
        <v>3</v>
      </c>
      <c r="AF21" s="902">
        <v>19</v>
      </c>
      <c r="AG21" s="897">
        <v>20</v>
      </c>
      <c r="AH21" s="904" t="s">
        <v>427</v>
      </c>
      <c r="AI21" s="897" t="s">
        <v>541</v>
      </c>
      <c r="AJ21" s="1133">
        <v>41180</v>
      </c>
      <c r="AK21" s="900">
        <v>5</v>
      </c>
      <c r="AL21" s="901" t="s">
        <v>18</v>
      </c>
      <c r="AM21" s="153">
        <v>5</v>
      </c>
      <c r="AN21" s="400">
        <v>3</v>
      </c>
      <c r="AP21" s="902">
        <v>19</v>
      </c>
      <c r="AQ21" s="900">
        <v>17</v>
      </c>
      <c r="AR21" s="905" t="s">
        <v>543</v>
      </c>
      <c r="AS21" s="900" t="s">
        <v>437</v>
      </c>
      <c r="AT21" s="900">
        <v>41030</v>
      </c>
      <c r="AU21" s="900">
        <v>5</v>
      </c>
      <c r="AV21" s="901" t="s">
        <v>18</v>
      </c>
      <c r="AW21" s="153">
        <v>5</v>
      </c>
      <c r="AX21" s="400">
        <v>3</v>
      </c>
      <c r="AY21" s="151"/>
      <c r="AZ21" s="200">
        <v>19</v>
      </c>
      <c r="BA21" s="154">
        <v>18</v>
      </c>
      <c r="BB21" s="154" t="s">
        <v>424</v>
      </c>
      <c r="BC21" s="153" t="s">
        <v>437</v>
      </c>
      <c r="BD21" s="153">
        <v>41080</v>
      </c>
      <c r="BE21" s="153">
        <v>5</v>
      </c>
      <c r="BF21" s="413" t="s">
        <v>18</v>
      </c>
      <c r="BG21" s="153">
        <v>5</v>
      </c>
      <c r="BH21" s="400">
        <v>3</v>
      </c>
    </row>
    <row r="22" spans="1:60" ht="13.5" thickBot="1">
      <c r="A22" s="48"/>
      <c r="B22" s="3" t="s">
        <v>422</v>
      </c>
      <c r="C22" s="3">
        <v>41170</v>
      </c>
      <c r="D22" s="373">
        <v>41130</v>
      </c>
      <c r="E22" s="320"/>
      <c r="F22" s="48"/>
      <c r="H22" s="196" t="s">
        <v>79</v>
      </c>
      <c r="I22" s="78"/>
      <c r="J22" s="78"/>
      <c r="L22" s="201">
        <v>20</v>
      </c>
      <c r="M22" s="155">
        <v>10</v>
      </c>
      <c r="N22" s="672" t="s">
        <v>6</v>
      </c>
      <c r="O22" s="155" t="s">
        <v>170</v>
      </c>
      <c r="P22" s="155">
        <v>72430</v>
      </c>
      <c r="Q22" s="155">
        <v>5</v>
      </c>
      <c r="R22" s="918" t="s">
        <v>19</v>
      </c>
      <c r="S22" s="957">
        <v>5</v>
      </c>
      <c r="T22" s="401">
        <v>4</v>
      </c>
      <c r="U22" s="151"/>
      <c r="V22" s="201">
        <v>20</v>
      </c>
      <c r="W22" s="155">
        <v>4</v>
      </c>
      <c r="X22" s="156" t="s">
        <v>428</v>
      </c>
      <c r="Y22" s="155" t="s">
        <v>540</v>
      </c>
      <c r="Z22" s="155" t="s">
        <v>465</v>
      </c>
      <c r="AA22" s="155">
        <v>5</v>
      </c>
      <c r="AB22" s="918" t="s">
        <v>19</v>
      </c>
      <c r="AC22" s="957">
        <v>5</v>
      </c>
      <c r="AD22" s="401">
        <v>4</v>
      </c>
      <c r="AF22" s="201">
        <v>20</v>
      </c>
      <c r="AG22" s="628">
        <v>1</v>
      </c>
      <c r="AH22" s="629" t="s">
        <v>5</v>
      </c>
      <c r="AI22" s="628" t="s">
        <v>172</v>
      </c>
      <c r="AJ22" s="1135" t="s">
        <v>465</v>
      </c>
      <c r="AK22" s="155">
        <v>5</v>
      </c>
      <c r="AL22" s="918" t="s">
        <v>19</v>
      </c>
      <c r="AM22" s="957">
        <v>5</v>
      </c>
      <c r="AN22" s="401">
        <v>4</v>
      </c>
      <c r="AP22" s="201">
        <v>20</v>
      </c>
      <c r="AQ22" s="155">
        <v>1</v>
      </c>
      <c r="AR22" s="672" t="s">
        <v>5</v>
      </c>
      <c r="AS22" s="155" t="s">
        <v>172</v>
      </c>
      <c r="AT22" s="1135" t="s">
        <v>465</v>
      </c>
      <c r="AU22" s="155">
        <v>5</v>
      </c>
      <c r="AV22" s="918" t="s">
        <v>19</v>
      </c>
      <c r="AW22" s="957">
        <v>5</v>
      </c>
      <c r="AX22" s="401">
        <v>4</v>
      </c>
      <c r="AY22" s="151"/>
      <c r="AZ22" s="201">
        <v>20</v>
      </c>
      <c r="BA22" s="156">
        <v>12</v>
      </c>
      <c r="BB22" s="156" t="s">
        <v>1</v>
      </c>
      <c r="BC22" s="155" t="s">
        <v>170</v>
      </c>
      <c r="BD22" s="155" t="s">
        <v>465</v>
      </c>
      <c r="BE22" s="155">
        <v>5</v>
      </c>
      <c r="BF22" s="918" t="s">
        <v>19</v>
      </c>
      <c r="BG22" s="155">
        <v>5</v>
      </c>
      <c r="BH22" s="401">
        <v>4</v>
      </c>
    </row>
    <row r="23" spans="1:60" ht="13.5" thickBot="1">
      <c r="A23" s="48"/>
      <c r="B23" s="2" t="s">
        <v>423</v>
      </c>
      <c r="C23" s="2">
        <v>41180</v>
      </c>
      <c r="D23" s="2">
        <v>41050</v>
      </c>
      <c r="E23" s="320">
        <v>40915</v>
      </c>
      <c r="F23" s="48"/>
      <c r="G23" s="197" t="s">
        <v>22</v>
      </c>
      <c r="H23" s="198" t="s">
        <v>23</v>
      </c>
      <c r="I23" s="198"/>
      <c r="J23" s="199" t="s">
        <v>23</v>
      </c>
      <c r="L23" s="164"/>
      <c r="M23" s="1092"/>
      <c r="N23" s="1093"/>
      <c r="O23" s="1092"/>
      <c r="P23" s="1138"/>
      <c r="Q23" s="164"/>
      <c r="R23" s="560"/>
      <c r="S23" s="164"/>
      <c r="T23" s="560"/>
      <c r="U23" s="151"/>
      <c r="V23" s="164"/>
      <c r="W23" s="1092"/>
      <c r="X23" s="1093"/>
      <c r="Y23" s="1092"/>
      <c r="Z23" s="1138"/>
      <c r="AA23" s="164"/>
      <c r="AB23" s="560"/>
      <c r="AC23" s="164"/>
      <c r="AD23" s="560"/>
      <c r="AF23" s="164"/>
      <c r="AG23" s="164"/>
      <c r="AH23" s="167"/>
      <c r="AI23" s="1092"/>
      <c r="AJ23" s="1138"/>
      <c r="AK23" s="164"/>
      <c r="AL23" s="560"/>
      <c r="AM23" s="164"/>
      <c r="AN23" s="560"/>
      <c r="AP23" s="164"/>
      <c r="AQ23" s="164"/>
      <c r="AR23" s="151"/>
      <c r="AS23" s="164"/>
      <c r="AT23" s="1139"/>
      <c r="AU23" s="164"/>
      <c r="AV23" s="560"/>
      <c r="AW23" s="1099"/>
      <c r="AX23" s="1100"/>
      <c r="AY23" s="151"/>
      <c r="AZ23" s="202">
        <v>21</v>
      </c>
      <c r="BA23" s="158">
        <v>16</v>
      </c>
      <c r="BB23" s="158" t="s">
        <v>3</v>
      </c>
      <c r="BC23" s="777" t="s">
        <v>172</v>
      </c>
      <c r="BD23" s="1134">
        <v>35010</v>
      </c>
      <c r="BE23" s="160">
        <v>6</v>
      </c>
      <c r="BF23" s="415" t="s">
        <v>16</v>
      </c>
      <c r="BG23" s="160">
        <v>6</v>
      </c>
      <c r="BH23" s="407">
        <v>1</v>
      </c>
    </row>
    <row r="24" spans="1:60" ht="12.75">
      <c r="A24" s="48"/>
      <c r="B24" s="3" t="s">
        <v>2</v>
      </c>
      <c r="C24" s="3" t="s">
        <v>465</v>
      </c>
      <c r="D24" s="3"/>
      <c r="E24" s="320"/>
      <c r="F24" s="48"/>
      <c r="G24" s="585" t="s">
        <v>172</v>
      </c>
      <c r="H24" s="586" t="s">
        <v>5</v>
      </c>
      <c r="I24" s="586" t="s">
        <v>2</v>
      </c>
      <c r="J24" s="586" t="s">
        <v>3</v>
      </c>
      <c r="L24" s="164"/>
      <c r="M24" s="1092"/>
      <c r="N24" s="1093"/>
      <c r="O24" s="1092"/>
      <c r="P24" s="1138"/>
      <c r="Q24" s="1092"/>
      <c r="R24" s="1094"/>
      <c r="S24" s="1092"/>
      <c r="T24" s="555"/>
      <c r="U24" s="630"/>
      <c r="V24" s="1092"/>
      <c r="W24" s="1092"/>
      <c r="X24" s="630"/>
      <c r="Y24" s="1092"/>
      <c r="Z24" s="1138"/>
      <c r="AA24" s="1092"/>
      <c r="AB24" s="1094"/>
      <c r="AC24" s="1092"/>
      <c r="AD24" s="555"/>
      <c r="AE24" s="630"/>
      <c r="AF24" s="164"/>
      <c r="AG24" s="164"/>
      <c r="AH24" s="151"/>
      <c r="AI24" s="164"/>
      <c r="AJ24" s="164"/>
      <c r="AK24" s="1092"/>
      <c r="AL24" s="1094"/>
      <c r="AM24" s="1092"/>
      <c r="AN24" s="555"/>
      <c r="AP24" s="164"/>
      <c r="AQ24" s="164"/>
      <c r="AR24" s="151"/>
      <c r="AS24" s="164"/>
      <c r="AT24" s="1139"/>
      <c r="AU24" s="164"/>
      <c r="AV24" s="555"/>
      <c r="AW24" s="1099"/>
      <c r="AX24" s="1101"/>
      <c r="AY24" s="151"/>
      <c r="AZ24" s="200">
        <v>22</v>
      </c>
      <c r="BA24" s="154">
        <v>4</v>
      </c>
      <c r="BB24" s="154"/>
      <c r="BC24" s="153"/>
      <c r="BD24" s="1132"/>
      <c r="BE24" s="153">
        <v>6</v>
      </c>
      <c r="BF24" s="412" t="s">
        <v>17</v>
      </c>
      <c r="BG24" s="153">
        <v>6</v>
      </c>
      <c r="BH24" s="403">
        <v>2</v>
      </c>
    </row>
    <row r="25" spans="1:60" ht="12.75">
      <c r="A25" s="48"/>
      <c r="B25" s="2" t="s">
        <v>459</v>
      </c>
      <c r="C25" s="2">
        <v>40695</v>
      </c>
      <c r="D25" s="2">
        <v>41100</v>
      </c>
      <c r="E25" s="771"/>
      <c r="F25" s="48"/>
      <c r="G25" s="587" t="s">
        <v>540</v>
      </c>
      <c r="H25" s="3" t="s">
        <v>428</v>
      </c>
      <c r="I25" s="3" t="s">
        <v>433</v>
      </c>
      <c r="J25" s="3" t="s">
        <v>496</v>
      </c>
      <c r="L25" s="164"/>
      <c r="M25" s="164"/>
      <c r="N25" s="167"/>
      <c r="O25" s="164"/>
      <c r="P25" s="1138"/>
      <c r="Q25" s="1095"/>
      <c r="R25" s="1096"/>
      <c r="S25" s="1092"/>
      <c r="T25" s="556"/>
      <c r="U25" s="630"/>
      <c r="V25" s="1092"/>
      <c r="W25" s="164"/>
      <c r="X25" s="151"/>
      <c r="Y25" s="164"/>
      <c r="Z25" s="164"/>
      <c r="AA25" s="1092"/>
      <c r="AB25" s="1096"/>
      <c r="AC25" s="1092"/>
      <c r="AD25" s="556"/>
      <c r="AE25" s="169"/>
      <c r="AF25" s="164"/>
      <c r="AG25" s="1092"/>
      <c r="AH25" s="630"/>
      <c r="AI25" s="4"/>
      <c r="AJ25" s="1138"/>
      <c r="AK25" s="1092"/>
      <c r="AL25" s="1096"/>
      <c r="AM25" s="1092"/>
      <c r="AN25" s="556"/>
      <c r="AP25" s="164"/>
      <c r="AQ25" s="164"/>
      <c r="AR25" s="151"/>
      <c r="AS25" s="4"/>
      <c r="AT25" s="1139"/>
      <c r="AU25" s="164"/>
      <c r="AV25" s="556"/>
      <c r="AW25" s="1099"/>
      <c r="AX25" s="1102"/>
      <c r="AY25" s="151"/>
      <c r="AZ25" s="200">
        <v>23</v>
      </c>
      <c r="BA25" s="154">
        <v>14</v>
      </c>
      <c r="BB25" s="154" t="s">
        <v>496</v>
      </c>
      <c r="BC25" s="153" t="s">
        <v>540</v>
      </c>
      <c r="BD25" s="153" t="s">
        <v>465</v>
      </c>
      <c r="BE25" s="153">
        <v>6</v>
      </c>
      <c r="BF25" s="413" t="s">
        <v>18</v>
      </c>
      <c r="BG25" s="153">
        <v>6</v>
      </c>
      <c r="BH25" s="400">
        <v>3</v>
      </c>
    </row>
    <row r="26" spans="1:60" ht="13.5" thickBot="1">
      <c r="A26" s="48"/>
      <c r="B26" s="3" t="s">
        <v>180</v>
      </c>
      <c r="C26" s="3">
        <v>41150</v>
      </c>
      <c r="D26" s="373">
        <v>41050</v>
      </c>
      <c r="E26" s="320">
        <v>41070</v>
      </c>
      <c r="F26" s="48"/>
      <c r="G26" s="587" t="s">
        <v>436</v>
      </c>
      <c r="H26" s="3" t="s">
        <v>8</v>
      </c>
      <c r="I26" s="3" t="s">
        <v>156</v>
      </c>
      <c r="J26" s="3" t="s">
        <v>180</v>
      </c>
      <c r="L26" s="164"/>
      <c r="M26" s="164"/>
      <c r="N26" s="167"/>
      <c r="O26" s="164"/>
      <c r="P26" s="1138"/>
      <c r="Q26" s="1095"/>
      <c r="R26" s="1097"/>
      <c r="S26" s="1098"/>
      <c r="T26" s="557"/>
      <c r="U26" s="630"/>
      <c r="V26" s="1092"/>
      <c r="W26" s="164"/>
      <c r="X26" s="151"/>
      <c r="Y26" s="164"/>
      <c r="Z26" s="164"/>
      <c r="AA26" s="1092"/>
      <c r="AB26" s="1097"/>
      <c r="AC26" s="1092"/>
      <c r="AD26" s="557"/>
      <c r="AE26" s="169"/>
      <c r="AF26" s="164"/>
      <c r="AG26" s="164"/>
      <c r="AH26" s="151"/>
      <c r="AI26" s="164"/>
      <c r="AJ26" s="164"/>
      <c r="AK26" s="1097"/>
      <c r="AL26" s="1097"/>
      <c r="AM26" s="1092"/>
      <c r="AN26" s="557"/>
      <c r="AP26" s="557"/>
      <c r="AQ26" s="164"/>
      <c r="AR26" s="151"/>
      <c r="AS26" s="164"/>
      <c r="AT26" s="164"/>
      <c r="AU26" s="164"/>
      <c r="AV26" s="557"/>
      <c r="AW26" s="1099"/>
      <c r="AX26" s="1103"/>
      <c r="AY26" s="151"/>
      <c r="AZ26" s="201">
        <v>24</v>
      </c>
      <c r="BA26" s="156">
        <v>12</v>
      </c>
      <c r="BB26" s="156" t="s">
        <v>453</v>
      </c>
      <c r="BC26" s="155" t="s">
        <v>539</v>
      </c>
      <c r="BD26" s="155" t="s">
        <v>465</v>
      </c>
      <c r="BE26" s="155">
        <v>6</v>
      </c>
      <c r="BF26" s="918" t="s">
        <v>19</v>
      </c>
      <c r="BG26" s="155">
        <v>6</v>
      </c>
      <c r="BH26" s="401">
        <v>4</v>
      </c>
    </row>
    <row r="27" spans="1:60" ht="12.75">
      <c r="A27" s="48"/>
      <c r="B27" s="3" t="s">
        <v>511</v>
      </c>
      <c r="C27" s="3">
        <v>41170</v>
      </c>
      <c r="D27" s="3"/>
      <c r="E27" s="320"/>
      <c r="F27" s="48"/>
      <c r="G27" s="587" t="s">
        <v>170</v>
      </c>
      <c r="H27" s="3" t="s">
        <v>6</v>
      </c>
      <c r="I27" s="3" t="s">
        <v>9</v>
      </c>
      <c r="J27" s="3" t="s">
        <v>1</v>
      </c>
      <c r="L27" s="164"/>
      <c r="M27" s="164"/>
      <c r="N27" s="167"/>
      <c r="O27" s="164"/>
      <c r="P27" s="1138"/>
      <c r="Q27" s="164"/>
      <c r="R27" s="560"/>
      <c r="S27" s="164"/>
      <c r="T27" s="560"/>
      <c r="V27" s="164"/>
      <c r="W27" s="164"/>
      <c r="X27" s="151"/>
      <c r="Y27" s="164"/>
      <c r="Z27" s="164"/>
      <c r="AA27" s="164"/>
      <c r="AB27" s="560"/>
      <c r="AC27" s="164"/>
      <c r="AD27" s="560"/>
      <c r="AF27" s="164"/>
      <c r="AG27" s="164"/>
      <c r="AH27" s="151"/>
      <c r="AI27" s="164"/>
      <c r="AJ27" s="164"/>
      <c r="AK27" s="164"/>
      <c r="AL27" s="560"/>
      <c r="AM27" s="164"/>
      <c r="AN27" s="560"/>
      <c r="AP27" s="560"/>
      <c r="AQ27" s="164"/>
      <c r="AR27" s="151"/>
      <c r="AS27" s="164"/>
      <c r="AT27" s="1139"/>
      <c r="AU27" s="164"/>
      <c r="AV27" s="440"/>
      <c r="AW27" s="164"/>
      <c r="AX27" s="440"/>
      <c r="AZ27" s="164">
        <v>25</v>
      </c>
      <c r="BA27" s="151">
        <v>25</v>
      </c>
      <c r="BB27" s="151" t="s">
        <v>8</v>
      </c>
      <c r="BC27" s="164" t="s">
        <v>436</v>
      </c>
      <c r="BD27" s="164">
        <v>41200</v>
      </c>
      <c r="BE27" s="164">
        <v>7</v>
      </c>
      <c r="BF27" s="560" t="s">
        <v>16</v>
      </c>
      <c r="BG27" s="164">
        <v>7</v>
      </c>
      <c r="BH27" s="560">
        <v>1</v>
      </c>
    </row>
    <row r="28" spans="1:60" ht="12.75">
      <c r="A28" s="48"/>
      <c r="B28" s="2" t="s">
        <v>527</v>
      </c>
      <c r="C28" s="2">
        <v>40665</v>
      </c>
      <c r="D28" s="2">
        <v>41050</v>
      </c>
      <c r="E28" s="771"/>
      <c r="F28" s="48"/>
      <c r="G28" s="587" t="s">
        <v>539</v>
      </c>
      <c r="H28" s="3" t="s">
        <v>429</v>
      </c>
      <c r="I28" s="3" t="s">
        <v>453</v>
      </c>
      <c r="J28" s="3" t="s">
        <v>454</v>
      </c>
      <c r="L28" s="164"/>
      <c r="M28" s="164"/>
      <c r="N28" s="167"/>
      <c r="O28" s="164"/>
      <c r="P28" s="1138"/>
      <c r="Q28" s="164"/>
      <c r="R28" s="555"/>
      <c r="S28" s="164"/>
      <c r="T28" s="555"/>
      <c r="V28" s="164"/>
      <c r="W28" s="164"/>
      <c r="X28" s="151"/>
      <c r="Y28" s="164"/>
      <c r="Z28" s="164"/>
      <c r="AA28" s="164"/>
      <c r="AB28" s="555"/>
      <c r="AC28" s="164"/>
      <c r="AD28" s="555"/>
      <c r="AF28" s="164"/>
      <c r="AG28" s="164"/>
      <c r="AH28" s="151"/>
      <c r="AI28" s="164"/>
      <c r="AJ28" s="164"/>
      <c r="AK28" s="164"/>
      <c r="AL28" s="555"/>
      <c r="AM28" s="164"/>
      <c r="AN28" s="555"/>
      <c r="AP28" s="555"/>
      <c r="AQ28" s="164"/>
      <c r="AR28" s="151"/>
      <c r="AS28" s="164"/>
      <c r="AT28" s="1139"/>
      <c r="AU28" s="164"/>
      <c r="AV28" s="441"/>
      <c r="AW28" s="164"/>
      <c r="AX28" s="441"/>
      <c r="AZ28" s="164">
        <v>26</v>
      </c>
      <c r="BA28" s="151">
        <v>12</v>
      </c>
      <c r="BB28" s="151" t="s">
        <v>2</v>
      </c>
      <c r="BC28" s="164" t="s">
        <v>172</v>
      </c>
      <c r="BD28" s="164" t="s">
        <v>465</v>
      </c>
      <c r="BE28" s="164">
        <v>7</v>
      </c>
      <c r="BF28" s="555" t="s">
        <v>17</v>
      </c>
      <c r="BG28" s="164">
        <v>7</v>
      </c>
      <c r="BH28" s="555">
        <v>2</v>
      </c>
    </row>
    <row r="29" spans="1:60" ht="12.75">
      <c r="A29" s="48"/>
      <c r="B29" s="3" t="s">
        <v>5</v>
      </c>
      <c r="C29" s="3" t="s">
        <v>465</v>
      </c>
      <c r="D29" s="373"/>
      <c r="E29" s="320"/>
      <c r="F29" s="48"/>
      <c r="G29" s="2" t="s">
        <v>437</v>
      </c>
      <c r="H29" s="3" t="s">
        <v>167</v>
      </c>
      <c r="I29" s="3" t="s">
        <v>543</v>
      </c>
      <c r="J29" s="3" t="s">
        <v>424</v>
      </c>
      <c r="L29" s="164"/>
      <c r="M29" s="164"/>
      <c r="N29" s="167"/>
      <c r="O29" s="164"/>
      <c r="P29" s="1139"/>
      <c r="Q29" s="164"/>
      <c r="R29" s="556"/>
      <c r="S29" s="164"/>
      <c r="T29" s="556"/>
      <c r="V29" s="164"/>
      <c r="W29" s="164"/>
      <c r="X29" s="151"/>
      <c r="Y29" s="164"/>
      <c r="Z29" s="1138"/>
      <c r="AA29" s="164"/>
      <c r="AB29" s="556"/>
      <c r="AC29" s="164"/>
      <c r="AD29" s="556"/>
      <c r="AF29" s="164"/>
      <c r="AG29" s="164"/>
      <c r="AH29" s="151"/>
      <c r="AI29" s="164"/>
      <c r="AJ29" s="164"/>
      <c r="AK29" s="164"/>
      <c r="AL29" s="556"/>
      <c r="AM29" s="164"/>
      <c r="AN29" s="556"/>
      <c r="AP29" s="556"/>
      <c r="AQ29" s="164"/>
      <c r="AR29" s="151"/>
      <c r="AS29" s="164"/>
      <c r="AT29" s="1139"/>
      <c r="AU29" s="164"/>
      <c r="AV29" s="442"/>
      <c r="AW29" s="164"/>
      <c r="AX29" s="442"/>
      <c r="AZ29" s="164">
        <v>27</v>
      </c>
      <c r="BA29" s="151">
        <v>4</v>
      </c>
      <c r="BB29" s="151"/>
      <c r="BC29" s="164"/>
      <c r="BD29" s="164"/>
      <c r="BE29" s="164">
        <v>7</v>
      </c>
      <c r="BF29" s="556" t="s">
        <v>18</v>
      </c>
      <c r="BG29" s="164">
        <v>7</v>
      </c>
      <c r="BH29" s="556">
        <v>3</v>
      </c>
    </row>
    <row r="30" spans="1:60" ht="12.75">
      <c r="A30" s="48"/>
      <c r="B30" s="2" t="s">
        <v>409</v>
      </c>
      <c r="C30" s="2">
        <v>41060</v>
      </c>
      <c r="D30" s="2"/>
      <c r="E30" s="320"/>
      <c r="F30" s="48"/>
      <c r="G30" s="587" t="s">
        <v>541</v>
      </c>
      <c r="H30" s="3" t="s">
        <v>422</v>
      </c>
      <c r="I30" s="3" t="s">
        <v>427</v>
      </c>
      <c r="J30" s="3"/>
      <c r="L30" s="164"/>
      <c r="M30" s="1092"/>
      <c r="N30" s="1093"/>
      <c r="O30" s="1092"/>
      <c r="P30" s="1138"/>
      <c r="Q30" s="164"/>
      <c r="R30" s="557"/>
      <c r="S30" s="164"/>
      <c r="T30" s="557"/>
      <c r="V30" s="164"/>
      <c r="W30" s="164"/>
      <c r="X30" s="151"/>
      <c r="Y30" s="164"/>
      <c r="Z30" s="164"/>
      <c r="AA30" s="164"/>
      <c r="AB30" s="557"/>
      <c r="AC30" s="164"/>
      <c r="AD30" s="557"/>
      <c r="AF30" s="164"/>
      <c r="AG30" s="164"/>
      <c r="AH30" s="151"/>
      <c r="AI30" s="164"/>
      <c r="AJ30" s="164"/>
      <c r="AK30" s="164"/>
      <c r="AL30" s="557"/>
      <c r="AM30" s="164"/>
      <c r="AN30" s="557"/>
      <c r="AP30" s="557"/>
      <c r="AQ30" s="164"/>
      <c r="AR30" s="151"/>
      <c r="AS30" s="164"/>
      <c r="AT30" s="1139"/>
      <c r="AU30" s="164"/>
      <c r="AV30" s="393"/>
      <c r="AW30" s="164"/>
      <c r="AX30" s="393"/>
      <c r="AZ30" s="164">
        <v>28</v>
      </c>
      <c r="BA30" s="151">
        <v>9</v>
      </c>
      <c r="BB30" s="151"/>
      <c r="BC30" s="164"/>
      <c r="BD30" s="164"/>
      <c r="BE30" s="164">
        <v>7</v>
      </c>
      <c r="BF30" s="557" t="s">
        <v>19</v>
      </c>
      <c r="BG30" s="164">
        <v>7</v>
      </c>
      <c r="BH30" s="557">
        <v>4</v>
      </c>
    </row>
    <row r="31" spans="1:60" ht="12.75">
      <c r="A31" s="48"/>
      <c r="B31" s="320" t="s">
        <v>408</v>
      </c>
      <c r="C31" s="320">
        <v>72230</v>
      </c>
      <c r="D31" s="320"/>
      <c r="E31" s="320"/>
      <c r="F31" s="48"/>
      <c r="G31" s="587"/>
      <c r="H31" s="4"/>
      <c r="I31" s="3"/>
      <c r="J31" s="3"/>
      <c r="L31" s="164"/>
      <c r="M31" s="164"/>
      <c r="N31" s="167"/>
      <c r="O31" s="164"/>
      <c r="P31" s="559"/>
      <c r="Q31" s="164"/>
      <c r="R31" s="558"/>
      <c r="S31" s="164"/>
      <c r="T31" s="560"/>
      <c r="V31" s="164"/>
      <c r="W31" s="164"/>
      <c r="X31" s="151"/>
      <c r="Y31" s="164"/>
      <c r="Z31" s="559"/>
      <c r="AA31" s="164"/>
      <c r="AB31" s="558"/>
      <c r="AC31" s="164"/>
      <c r="AD31" s="560"/>
      <c r="AF31" s="164"/>
      <c r="AG31" s="164"/>
      <c r="AH31" s="151"/>
      <c r="AI31" s="164"/>
      <c r="AJ31" s="558"/>
      <c r="AK31" s="164"/>
      <c r="AL31" s="558"/>
      <c r="AM31" s="164"/>
      <c r="AN31" s="560"/>
      <c r="AP31" s="560"/>
      <c r="AQ31" s="164"/>
      <c r="AR31" s="151"/>
      <c r="AS31" s="4"/>
      <c r="AT31" s="910"/>
      <c r="AU31" s="151"/>
      <c r="AV31" s="394"/>
      <c r="AW31" s="151"/>
      <c r="AX31" s="440"/>
      <c r="AZ31" s="151"/>
      <c r="BA31" s="151"/>
      <c r="BB31" s="151"/>
      <c r="BC31" s="164"/>
      <c r="BD31" s="559"/>
      <c r="BE31" s="151"/>
      <c r="BF31" s="394"/>
      <c r="BG31" s="151"/>
      <c r="BH31" s="440"/>
    </row>
    <row r="32" spans="1:60" ht="12.75">
      <c r="A32" s="48"/>
      <c r="B32" s="2" t="s">
        <v>513</v>
      </c>
      <c r="C32" s="2" t="s">
        <v>465</v>
      </c>
      <c r="D32" s="2"/>
      <c r="E32" s="320"/>
      <c r="F32" s="48"/>
      <c r="G32" s="142"/>
      <c r="H32" s="42"/>
      <c r="I32" s="42"/>
      <c r="J32" s="42"/>
      <c r="L32" s="164"/>
      <c r="M32" s="164"/>
      <c r="N32" s="167"/>
      <c r="O32" s="164"/>
      <c r="P32" s="559"/>
      <c r="Q32" s="164"/>
      <c r="R32" s="575"/>
      <c r="S32" s="164"/>
      <c r="T32" s="555"/>
      <c r="V32" s="164"/>
      <c r="W32" s="164"/>
      <c r="X32" s="151"/>
      <c r="Y32" s="164"/>
      <c r="Z32" s="564"/>
      <c r="AA32" s="164"/>
      <c r="AB32" s="559"/>
      <c r="AC32" s="164"/>
      <c r="AD32" s="555"/>
      <c r="AF32" s="164"/>
      <c r="AG32" s="164"/>
      <c r="AH32" s="151"/>
      <c r="AI32" s="164"/>
      <c r="AJ32" s="559"/>
      <c r="AK32" s="164"/>
      <c r="AL32" s="559"/>
      <c r="AM32" s="164"/>
      <c r="AN32" s="555"/>
      <c r="AP32" s="555"/>
      <c r="AQ32" s="164"/>
      <c r="AR32" s="151"/>
      <c r="AS32" s="164"/>
      <c r="AT32" s="910"/>
      <c r="AU32" s="151"/>
      <c r="AV32" s="397"/>
      <c r="AW32" s="151"/>
      <c r="AX32" s="441"/>
      <c r="AZ32" s="151"/>
      <c r="BA32" s="151"/>
      <c r="BB32" s="151"/>
      <c r="BC32" s="164"/>
      <c r="BD32" s="559"/>
      <c r="BE32" s="151"/>
      <c r="BF32" s="397"/>
      <c r="BG32" s="151"/>
      <c r="BH32" s="441"/>
    </row>
    <row r="33" spans="1:60" ht="12.75">
      <c r="A33" s="48"/>
      <c r="B33" s="2" t="s">
        <v>424</v>
      </c>
      <c r="C33" s="2">
        <v>41080</v>
      </c>
      <c r="D33" s="2" t="s">
        <v>415</v>
      </c>
      <c r="E33" s="320"/>
      <c r="F33" s="48"/>
      <c r="G33" s="142"/>
      <c r="H33" s="42"/>
      <c r="I33" s="42"/>
      <c r="J33" s="42"/>
      <c r="L33" s="164"/>
      <c r="M33" s="164"/>
      <c r="N33" s="167"/>
      <c r="O33" s="164"/>
      <c r="P33" s="563"/>
      <c r="Q33" s="164"/>
      <c r="R33" s="560"/>
      <c r="S33" s="164"/>
      <c r="T33" s="556"/>
      <c r="V33" s="164"/>
      <c r="W33" s="164"/>
      <c r="X33" s="151"/>
      <c r="Y33" s="164"/>
      <c r="Z33" s="559"/>
      <c r="AA33" s="164"/>
      <c r="AB33" s="560"/>
      <c r="AC33" s="164"/>
      <c r="AD33" s="556"/>
      <c r="AF33" s="164"/>
      <c r="AG33" s="164"/>
      <c r="AH33" s="151"/>
      <c r="AI33" s="164"/>
      <c r="AJ33" s="561"/>
      <c r="AK33" s="164"/>
      <c r="AL33" s="560"/>
      <c r="AM33" s="164"/>
      <c r="AN33" s="556"/>
      <c r="AP33" s="556"/>
      <c r="AQ33" s="164"/>
      <c r="AR33" s="151"/>
      <c r="AS33" s="164"/>
      <c r="AT33" s="909"/>
      <c r="AU33" s="151"/>
      <c r="AV33" s="440"/>
      <c r="AW33" s="151"/>
      <c r="AX33" s="442"/>
      <c r="AZ33" s="151"/>
      <c r="BA33" s="151"/>
      <c r="BB33" s="151"/>
      <c r="BC33" s="164"/>
      <c r="BD33" s="559"/>
      <c r="BE33" s="151"/>
      <c r="BF33" s="440"/>
      <c r="BG33" s="151"/>
      <c r="BH33" s="442"/>
    </row>
    <row r="34" spans="1:60" ht="12.75">
      <c r="A34" s="48"/>
      <c r="B34" s="3" t="s">
        <v>0</v>
      </c>
      <c r="C34" s="3" t="s">
        <v>465</v>
      </c>
      <c r="D34" s="373">
        <v>41120</v>
      </c>
      <c r="E34" s="320">
        <v>41020</v>
      </c>
      <c r="F34" s="48"/>
      <c r="G34" s="142"/>
      <c r="H34" s="42"/>
      <c r="I34" s="42"/>
      <c r="J34" s="42"/>
      <c r="L34" s="164"/>
      <c r="M34" s="164"/>
      <c r="N34" s="167"/>
      <c r="O34" s="164"/>
      <c r="P34" s="561"/>
      <c r="Q34" s="164"/>
      <c r="R34" s="555"/>
      <c r="S34" s="164"/>
      <c r="T34" s="557"/>
      <c r="V34" s="164"/>
      <c r="W34" s="164"/>
      <c r="X34" s="151"/>
      <c r="Y34" s="164"/>
      <c r="Z34" s="561"/>
      <c r="AA34" s="164"/>
      <c r="AB34" s="555"/>
      <c r="AC34" s="164"/>
      <c r="AD34" s="557"/>
      <c r="AF34" s="164"/>
      <c r="AG34" s="164"/>
      <c r="AH34" s="151"/>
      <c r="AI34" s="164"/>
      <c r="AJ34" s="562"/>
      <c r="AK34" s="164"/>
      <c r="AL34" s="555"/>
      <c r="AM34" s="164"/>
      <c r="AN34" s="557"/>
      <c r="AP34" s="557"/>
      <c r="AQ34" s="151"/>
      <c r="AR34" s="151"/>
      <c r="AS34" s="164"/>
      <c r="AT34" s="564"/>
      <c r="AU34" s="151"/>
      <c r="AV34" s="441"/>
      <c r="AW34" s="151"/>
      <c r="AX34" s="393"/>
      <c r="AZ34" s="151"/>
      <c r="BA34" s="151"/>
      <c r="BB34" s="151"/>
      <c r="BC34" s="164"/>
      <c r="BD34" s="559"/>
      <c r="BE34" s="151"/>
      <c r="BF34" s="441"/>
      <c r="BG34" s="151"/>
      <c r="BH34" s="393"/>
    </row>
    <row r="35" spans="1:60" ht="12.75">
      <c r="A35" s="48"/>
      <c r="B35" s="3" t="s">
        <v>425</v>
      </c>
      <c r="C35" s="3">
        <v>41000</v>
      </c>
      <c r="D35" s="373">
        <v>41020</v>
      </c>
      <c r="E35" s="320"/>
      <c r="F35" s="48"/>
      <c r="G35" s="142"/>
      <c r="H35" s="42"/>
      <c r="I35" s="42"/>
      <c r="J35" s="42"/>
      <c r="L35" s="164"/>
      <c r="M35" s="164"/>
      <c r="N35" s="167"/>
      <c r="O35" s="164"/>
      <c r="P35" s="564"/>
      <c r="Q35" s="164"/>
      <c r="R35" s="556"/>
      <c r="S35" s="164"/>
      <c r="T35" s="560"/>
      <c r="V35" s="164"/>
      <c r="W35" s="164"/>
      <c r="X35" s="151"/>
      <c r="Y35" s="164"/>
      <c r="Z35" s="561"/>
      <c r="AA35" s="164"/>
      <c r="AB35" s="556"/>
      <c r="AC35" s="164"/>
      <c r="AD35" s="560"/>
      <c r="AF35" s="164"/>
      <c r="AG35" s="164"/>
      <c r="AH35" s="151"/>
      <c r="AI35" s="164"/>
      <c r="AJ35" s="561"/>
      <c r="AK35" s="164"/>
      <c r="AL35" s="556"/>
      <c r="AM35" s="164"/>
      <c r="AN35" s="560"/>
      <c r="AP35" s="560"/>
      <c r="AQ35" s="151"/>
      <c r="AR35" s="151"/>
      <c r="AS35" s="164"/>
      <c r="AT35" s="563"/>
      <c r="AU35" s="151"/>
      <c r="AV35" s="442"/>
      <c r="AW35" s="151"/>
      <c r="AX35" s="440"/>
      <c r="AZ35" s="151"/>
      <c r="BA35" s="151"/>
      <c r="BB35" s="151"/>
      <c r="BC35" s="164"/>
      <c r="BD35" s="561"/>
      <c r="BE35" s="151"/>
      <c r="BF35" s="442"/>
      <c r="BG35" s="151"/>
      <c r="BH35" s="440"/>
    </row>
    <row r="36" spans="1:60" ht="12.75">
      <c r="A36" s="48"/>
      <c r="B36" s="2" t="s">
        <v>426</v>
      </c>
      <c r="C36" s="3">
        <v>41090</v>
      </c>
      <c r="D36" s="2"/>
      <c r="E36" s="320"/>
      <c r="G36" s="142"/>
      <c r="H36" s="42"/>
      <c r="I36" s="42"/>
      <c r="J36" s="42"/>
      <c r="L36" s="164"/>
      <c r="M36" s="164"/>
      <c r="N36" s="167"/>
      <c r="O36" s="164"/>
      <c r="P36" s="559"/>
      <c r="Q36" s="164"/>
      <c r="R36" s="557"/>
      <c r="S36" s="164"/>
      <c r="T36" s="555"/>
      <c r="V36" s="164"/>
      <c r="W36" s="164"/>
      <c r="X36" s="151"/>
      <c r="Y36" s="164"/>
      <c r="Z36" s="558"/>
      <c r="AA36" s="164"/>
      <c r="AB36" s="557"/>
      <c r="AC36" s="164"/>
      <c r="AD36" s="555"/>
      <c r="AF36" s="164"/>
      <c r="AG36" s="164"/>
      <c r="AH36" s="151"/>
      <c r="AI36" s="164"/>
      <c r="AJ36" s="559"/>
      <c r="AK36" s="164"/>
      <c r="AL36" s="557"/>
      <c r="AM36" s="164"/>
      <c r="AN36" s="555"/>
      <c r="AP36" s="151"/>
      <c r="AQ36" s="151"/>
      <c r="AR36" s="151"/>
      <c r="AS36" s="164"/>
      <c r="AT36" s="558"/>
      <c r="AU36" s="151"/>
      <c r="AV36" s="393"/>
      <c r="AW36" s="151"/>
      <c r="AX36" s="441"/>
      <c r="AZ36" s="151"/>
      <c r="BA36" s="151"/>
      <c r="BB36" s="151"/>
      <c r="BC36" s="164"/>
      <c r="BD36" s="780"/>
      <c r="BE36" s="151"/>
      <c r="BF36" s="393"/>
      <c r="BG36" s="151"/>
      <c r="BH36" s="441"/>
    </row>
    <row r="37" spans="1:60" ht="12.75">
      <c r="A37" s="48"/>
      <c r="B37" s="3" t="s">
        <v>435</v>
      </c>
      <c r="C37" s="3">
        <v>35010</v>
      </c>
      <c r="D37" s="373"/>
      <c r="E37" s="320"/>
      <c r="G37" s="142"/>
      <c r="H37" s="42"/>
      <c r="I37" s="42"/>
      <c r="J37" s="42"/>
      <c r="L37" s="164"/>
      <c r="M37" s="164"/>
      <c r="N37" s="167"/>
      <c r="O37" s="164"/>
      <c r="P37" s="565"/>
      <c r="Q37" s="164"/>
      <c r="R37" s="558"/>
      <c r="S37" s="164"/>
      <c r="T37" s="556"/>
      <c r="V37" s="164"/>
      <c r="W37" s="164"/>
      <c r="X37" s="151"/>
      <c r="Y37" s="164"/>
      <c r="Z37" s="559"/>
      <c r="AA37" s="164"/>
      <c r="AB37" s="558"/>
      <c r="AC37" s="164"/>
      <c r="AD37" s="556"/>
      <c r="AF37" s="164"/>
      <c r="AG37" s="164"/>
      <c r="AH37" s="151"/>
      <c r="AI37" s="164"/>
      <c r="AJ37" s="559"/>
      <c r="AK37" s="164"/>
      <c r="AL37" s="558"/>
      <c r="AM37" s="164"/>
      <c r="AN37" s="556"/>
      <c r="AP37" s="151"/>
      <c r="AQ37" s="151"/>
      <c r="AR37" s="151"/>
      <c r="AS37" s="164"/>
      <c r="AT37" s="559"/>
      <c r="AU37" s="151"/>
      <c r="AV37" s="394"/>
      <c r="AW37" s="151"/>
      <c r="AX37" s="442"/>
      <c r="AZ37" s="151"/>
      <c r="BA37" s="151"/>
      <c r="BB37" s="151"/>
      <c r="BC37" s="164"/>
      <c r="BD37" s="558"/>
      <c r="BE37" s="151"/>
      <c r="BF37" s="394"/>
      <c r="BG37" s="151"/>
      <c r="BH37" s="442"/>
    </row>
    <row r="38" spans="1:60" ht="12.75">
      <c r="A38" s="48"/>
      <c r="B38" s="320" t="s">
        <v>453</v>
      </c>
      <c r="C38" s="320" t="s">
        <v>465</v>
      </c>
      <c r="D38" s="320"/>
      <c r="E38" s="320"/>
      <c r="G38" s="142"/>
      <c r="H38" s="42"/>
      <c r="I38" s="42"/>
      <c r="J38" s="42"/>
      <c r="L38" s="164"/>
      <c r="M38" s="164"/>
      <c r="N38" s="167"/>
      <c r="O38" s="164"/>
      <c r="P38" s="566"/>
      <c r="Q38" s="164"/>
      <c r="R38" s="559"/>
      <c r="S38" s="164"/>
      <c r="T38" s="557"/>
      <c r="V38" s="164"/>
      <c r="W38" s="164"/>
      <c r="X38" s="151"/>
      <c r="Y38" s="164"/>
      <c r="Z38" s="559"/>
      <c r="AA38" s="164"/>
      <c r="AB38" s="559"/>
      <c r="AC38" s="164"/>
      <c r="AD38" s="557"/>
      <c r="AF38" s="164"/>
      <c r="AG38" s="164"/>
      <c r="AH38" s="151"/>
      <c r="AI38" s="164"/>
      <c r="AJ38" s="561"/>
      <c r="AK38" s="164"/>
      <c r="AL38" s="559"/>
      <c r="AM38" s="164"/>
      <c r="AN38" s="557"/>
      <c r="AP38" s="151"/>
      <c r="AQ38" s="151"/>
      <c r="AR38" s="151"/>
      <c r="AS38" s="164"/>
      <c r="AT38" s="559"/>
      <c r="AU38" s="151"/>
      <c r="AV38" s="397"/>
      <c r="AW38" s="151"/>
      <c r="AX38" s="393"/>
      <c r="AZ38" s="151"/>
      <c r="BA38" s="151"/>
      <c r="BB38" s="151"/>
      <c r="BC38" s="164"/>
      <c r="BD38" s="559"/>
      <c r="BE38" s="151"/>
      <c r="BF38" s="397"/>
      <c r="BG38" s="151"/>
      <c r="BH38" s="393"/>
    </row>
    <row r="39" spans="1:60" ht="12.75">
      <c r="A39" s="48"/>
      <c r="B39" s="3" t="s">
        <v>454</v>
      </c>
      <c r="C39" s="778" t="s">
        <v>465</v>
      </c>
      <c r="D39" s="2"/>
      <c r="E39" s="320"/>
      <c r="G39" s="142"/>
      <c r="H39" s="42"/>
      <c r="I39" s="42"/>
      <c r="J39" s="42"/>
      <c r="L39" s="164"/>
      <c r="M39" s="164"/>
      <c r="N39" s="167"/>
      <c r="O39" s="164"/>
      <c r="P39" s="164"/>
      <c r="Q39" s="164"/>
      <c r="R39" s="164"/>
      <c r="S39" s="164"/>
      <c r="T39" s="164"/>
      <c r="V39" s="164"/>
      <c r="W39" s="164"/>
      <c r="X39" s="151"/>
      <c r="Y39" s="164"/>
      <c r="Z39" s="164"/>
      <c r="AA39" s="164"/>
      <c r="AB39" s="164"/>
      <c r="AC39" s="164"/>
      <c r="AD39" s="164"/>
      <c r="AF39" s="164"/>
      <c r="AG39" s="164"/>
      <c r="AH39" s="151"/>
      <c r="AI39" s="164"/>
      <c r="AJ39" s="164"/>
      <c r="AK39" s="164"/>
      <c r="AL39" s="164"/>
      <c r="AM39" s="164"/>
      <c r="AN39" s="164"/>
      <c r="AP39" s="151"/>
      <c r="AQ39" s="151"/>
      <c r="AR39" s="151"/>
      <c r="AS39" s="164"/>
      <c r="AT39" s="164"/>
      <c r="AU39" s="151"/>
      <c r="AV39" s="151"/>
      <c r="AW39" s="151"/>
      <c r="AX39" s="151"/>
      <c r="AZ39" s="151"/>
      <c r="BA39" s="151"/>
      <c r="BB39" s="151"/>
      <c r="BC39" s="164"/>
      <c r="BD39" s="164"/>
      <c r="BE39" s="151"/>
      <c r="BF39" s="151"/>
      <c r="BG39" s="151"/>
      <c r="BH39" s="151"/>
    </row>
    <row r="40" spans="1:60" ht="12.75">
      <c r="A40" s="151"/>
      <c r="B40" s="3" t="s">
        <v>6</v>
      </c>
      <c r="C40" s="3">
        <v>72430</v>
      </c>
      <c r="D40" s="373">
        <v>72410</v>
      </c>
      <c r="E40" s="3"/>
      <c r="G40"/>
      <c r="H40" s="76"/>
      <c r="I40" s="75"/>
      <c r="L40" s="164"/>
      <c r="M40" s="164"/>
      <c r="N40" s="167"/>
      <c r="O40" s="164"/>
      <c r="P40" s="164"/>
      <c r="Q40" s="164"/>
      <c r="R40" s="164"/>
      <c r="S40" s="164"/>
      <c r="T40" s="164"/>
      <c r="V40" s="164"/>
      <c r="W40" s="164"/>
      <c r="X40" s="151"/>
      <c r="Y40" s="164"/>
      <c r="Z40" s="164"/>
      <c r="AA40" s="164"/>
      <c r="AB40" s="164"/>
      <c r="AC40" s="164"/>
      <c r="AD40" s="164"/>
      <c r="AF40" s="164"/>
      <c r="AG40" s="164"/>
      <c r="AH40" s="151"/>
      <c r="AI40" s="164"/>
      <c r="AJ40" s="164"/>
      <c r="AK40" s="164"/>
      <c r="AL40" s="164"/>
      <c r="AM40" s="164"/>
      <c r="AN40" s="164"/>
      <c r="AP40" s="151"/>
      <c r="AQ40" s="151"/>
      <c r="AR40" s="151"/>
      <c r="AS40" s="164"/>
      <c r="AT40" s="164"/>
      <c r="AU40" s="151"/>
      <c r="AV40" s="151"/>
      <c r="AW40" s="151"/>
      <c r="AX40" s="151"/>
      <c r="AZ40" s="151"/>
      <c r="BA40" s="151"/>
      <c r="BB40" s="151"/>
      <c r="BC40" s="164"/>
      <c r="BD40" s="164"/>
      <c r="BE40" s="151"/>
      <c r="BF40" s="151"/>
      <c r="BG40" s="151"/>
      <c r="BH40" s="151"/>
    </row>
    <row r="41" spans="1:60" ht="13.5" thickBot="1">
      <c r="A41" s="151"/>
      <c r="B41" s="3" t="s">
        <v>9</v>
      </c>
      <c r="C41" s="3" t="s">
        <v>465</v>
      </c>
      <c r="D41" s="3"/>
      <c r="E41" s="320"/>
      <c r="G41"/>
      <c r="H41" s="76"/>
      <c r="I41" s="75"/>
      <c r="L41" s="164"/>
      <c r="M41" s="164"/>
      <c r="N41" s="167"/>
      <c r="O41" s="164"/>
      <c r="P41" s="164"/>
      <c r="Q41" s="164"/>
      <c r="R41" s="164"/>
      <c r="S41" s="164"/>
      <c r="T41" s="164"/>
      <c r="V41" s="164"/>
      <c r="W41" s="164"/>
      <c r="X41" s="151"/>
      <c r="Y41" s="164"/>
      <c r="Z41" s="164"/>
      <c r="AA41" s="164"/>
      <c r="AB41" s="164"/>
      <c r="AC41" s="164"/>
      <c r="AD41" s="164"/>
      <c r="AF41" s="164"/>
      <c r="AG41" s="164"/>
      <c r="AH41" s="151"/>
      <c r="AI41" s="164"/>
      <c r="AJ41" s="164"/>
      <c r="AK41" s="164"/>
      <c r="AL41" s="164"/>
      <c r="AM41" s="164"/>
      <c r="AN41" s="164"/>
      <c r="AP41" s="151"/>
      <c r="AQ41" s="151"/>
      <c r="AR41" s="151"/>
      <c r="AS41" s="164"/>
      <c r="AT41" s="164"/>
      <c r="AU41" s="151"/>
      <c r="AV41" s="151"/>
      <c r="AW41" s="151"/>
      <c r="AX41" s="151"/>
      <c r="AZ41" s="151"/>
      <c r="BA41" s="151"/>
      <c r="BB41" s="151"/>
      <c r="BC41" s="164"/>
      <c r="BD41" s="164"/>
      <c r="BE41" s="151"/>
      <c r="BF41" s="151"/>
      <c r="BG41" s="151"/>
      <c r="BH41" s="151"/>
    </row>
    <row r="42" spans="1:60" ht="13.5" thickBot="1">
      <c r="A42" s="151"/>
      <c r="B42" s="3" t="s">
        <v>407</v>
      </c>
      <c r="C42" s="3">
        <v>41080</v>
      </c>
      <c r="D42" s="373"/>
      <c r="E42" s="320"/>
      <c r="G42" s="130" t="s">
        <v>41</v>
      </c>
      <c r="H42" s="131" t="s">
        <v>24</v>
      </c>
      <c r="I42" s="131" t="s">
        <v>51</v>
      </c>
      <c r="J42" s="132" t="s">
        <v>63</v>
      </c>
      <c r="L42" s="164"/>
      <c r="M42" s="164"/>
      <c r="N42" s="167"/>
      <c r="O42" s="164"/>
      <c r="P42" s="164"/>
      <c r="Q42" s="164"/>
      <c r="R42" s="164"/>
      <c r="S42" s="164"/>
      <c r="T42" s="164"/>
      <c r="V42" s="164"/>
      <c r="W42" s="164"/>
      <c r="X42" s="151"/>
      <c r="Y42" s="164"/>
      <c r="Z42" s="164"/>
      <c r="AA42" s="164"/>
      <c r="AB42" s="164"/>
      <c r="AC42" s="164"/>
      <c r="AD42" s="164"/>
      <c r="AF42" s="164"/>
      <c r="AG42" s="164"/>
      <c r="AH42" s="151"/>
      <c r="AI42" s="164"/>
      <c r="AJ42" s="164"/>
      <c r="AK42" s="164"/>
      <c r="AL42" s="164"/>
      <c r="AM42" s="164"/>
      <c r="AN42" s="164"/>
      <c r="AP42" s="151"/>
      <c r="AQ42" s="151"/>
      <c r="AR42" s="151"/>
      <c r="AS42" s="164"/>
      <c r="AT42" s="164"/>
      <c r="AU42" s="151"/>
      <c r="AV42" s="151"/>
      <c r="AW42" s="151"/>
      <c r="AX42" s="151"/>
      <c r="AZ42" s="151"/>
      <c r="BA42" s="151"/>
      <c r="BB42" s="151"/>
      <c r="BC42" s="164"/>
      <c r="BD42" s="164"/>
      <c r="BE42" s="151"/>
      <c r="BF42" s="151"/>
      <c r="BG42" s="151"/>
      <c r="BH42" s="151"/>
    </row>
    <row r="43" spans="1:60" ht="12.75">
      <c r="A43" s="151"/>
      <c r="B43" s="3" t="s">
        <v>167</v>
      </c>
      <c r="C43" s="3">
        <v>41130</v>
      </c>
      <c r="D43" s="373">
        <v>41020</v>
      </c>
      <c r="E43" s="320" t="s">
        <v>546</v>
      </c>
      <c r="G43" s="1030">
        <v>1</v>
      </c>
      <c r="H43" s="1030" t="s">
        <v>5</v>
      </c>
      <c r="I43" s="1090" t="s">
        <v>172</v>
      </c>
      <c r="J43" s="1031" t="s">
        <v>465</v>
      </c>
      <c r="L43" s="164"/>
      <c r="M43" s="164"/>
      <c r="N43" s="167"/>
      <c r="O43" s="164"/>
      <c r="P43" s="164"/>
      <c r="Q43" s="164"/>
      <c r="R43" s="164"/>
      <c r="S43" s="164"/>
      <c r="T43" s="164"/>
      <c r="V43" s="164"/>
      <c r="W43" s="164"/>
      <c r="X43" s="151"/>
      <c r="Y43" s="164"/>
      <c r="Z43" s="164"/>
      <c r="AA43" s="164"/>
      <c r="AB43" s="164"/>
      <c r="AC43" s="164"/>
      <c r="AD43" s="164"/>
      <c r="AF43" s="164"/>
      <c r="AG43" s="164"/>
      <c r="AH43" s="151"/>
      <c r="AI43" s="164"/>
      <c r="AJ43" s="164"/>
      <c r="AK43" s="164"/>
      <c r="AL43" s="164"/>
      <c r="AM43" s="164"/>
      <c r="AN43" s="164"/>
      <c r="AP43" s="151"/>
      <c r="AQ43" s="151"/>
      <c r="AR43" s="151"/>
      <c r="AS43" s="164"/>
      <c r="AT43" s="164"/>
      <c r="AU43" s="151"/>
      <c r="AV43" s="151"/>
      <c r="AW43" s="151"/>
      <c r="AX43" s="151"/>
      <c r="AZ43" s="151"/>
      <c r="BA43" s="151"/>
      <c r="BB43" s="151"/>
      <c r="BC43" s="164"/>
      <c r="BD43" s="164"/>
      <c r="BE43" s="151"/>
      <c r="BF43" s="151"/>
      <c r="BG43" s="151"/>
      <c r="BH43" s="151"/>
    </row>
    <row r="44" spans="1:60" ht="12.75">
      <c r="A44" s="151"/>
      <c r="B44" s="3" t="s">
        <v>427</v>
      </c>
      <c r="C44" s="3">
        <v>41180</v>
      </c>
      <c r="D44" s="3" t="s">
        <v>546</v>
      </c>
      <c r="E44" s="320"/>
      <c r="G44" s="1029">
        <v>2</v>
      </c>
      <c r="H44" s="1029" t="s">
        <v>2</v>
      </c>
      <c r="I44" s="1091" t="s">
        <v>172</v>
      </c>
      <c r="J44" s="1032" t="s">
        <v>465</v>
      </c>
      <c r="L44" s="164"/>
      <c r="M44" s="164"/>
      <c r="N44" s="167"/>
      <c r="O44" s="164"/>
      <c r="P44" s="164"/>
      <c r="Q44" s="164"/>
      <c r="R44" s="164"/>
      <c r="S44" s="164"/>
      <c r="T44" s="164"/>
      <c r="V44" s="164"/>
      <c r="W44" s="164"/>
      <c r="X44" s="151"/>
      <c r="Y44" s="164"/>
      <c r="Z44" s="164"/>
      <c r="AA44" s="164"/>
      <c r="AB44" s="164"/>
      <c r="AC44" s="164"/>
      <c r="AD44" s="164"/>
      <c r="AF44" s="164"/>
      <c r="AG44" s="164"/>
      <c r="AH44" s="151"/>
      <c r="AI44" s="164"/>
      <c r="AJ44" s="164"/>
      <c r="AK44" s="164"/>
      <c r="AL44" s="164"/>
      <c r="AM44" s="164"/>
      <c r="AN44" s="164"/>
      <c r="AP44" s="151"/>
      <c r="AQ44" s="151"/>
      <c r="AR44" s="151"/>
      <c r="AS44" s="164"/>
      <c r="AT44" s="164"/>
      <c r="AU44" s="151"/>
      <c r="AV44" s="151"/>
      <c r="AW44" s="151"/>
      <c r="AX44" s="151"/>
      <c r="AZ44" s="151"/>
      <c r="BA44" s="151"/>
      <c r="BB44" s="151"/>
      <c r="BC44" s="164"/>
      <c r="BD44" s="164"/>
      <c r="BE44" s="151"/>
      <c r="BF44" s="151"/>
      <c r="BG44" s="151"/>
      <c r="BH44" s="151"/>
    </row>
    <row r="45" spans="1:60" ht="12.75">
      <c r="A45" s="151"/>
      <c r="B45" s="2" t="s">
        <v>452</v>
      </c>
      <c r="C45" s="2" t="s">
        <v>465</v>
      </c>
      <c r="D45" s="2"/>
      <c r="E45" s="771"/>
      <c r="G45" s="1030">
        <v>3</v>
      </c>
      <c r="H45" s="1029" t="s">
        <v>3</v>
      </c>
      <c r="I45" s="1091" t="s">
        <v>172</v>
      </c>
      <c r="J45" s="1032">
        <v>35010</v>
      </c>
      <c r="L45" s="164"/>
      <c r="M45" s="164"/>
      <c r="N45" s="167"/>
      <c r="O45" s="164"/>
      <c r="P45" s="164"/>
      <c r="Q45" s="164"/>
      <c r="R45" s="164"/>
      <c r="S45" s="164"/>
      <c r="T45" s="164"/>
      <c r="V45" s="164"/>
      <c r="W45" s="164"/>
      <c r="X45" s="151"/>
      <c r="Y45" s="164"/>
      <c r="Z45" s="164"/>
      <c r="AA45" s="164"/>
      <c r="AB45" s="164"/>
      <c r="AC45" s="164"/>
      <c r="AD45" s="164"/>
      <c r="AF45" s="164"/>
      <c r="AG45" s="164"/>
      <c r="AH45" s="151"/>
      <c r="AI45" s="164"/>
      <c r="AJ45" s="164"/>
      <c r="AK45" s="164"/>
      <c r="AL45" s="164"/>
      <c r="AM45" s="164"/>
      <c r="AN45" s="164"/>
      <c r="AP45" s="151"/>
      <c r="AQ45" s="151"/>
      <c r="AR45" s="151"/>
      <c r="AS45" s="164"/>
      <c r="AT45" s="164"/>
      <c r="AU45" s="151"/>
      <c r="AV45" s="151"/>
      <c r="AW45" s="151"/>
      <c r="AX45" s="151"/>
      <c r="AZ45" s="151"/>
      <c r="BA45" s="151"/>
      <c r="BB45" s="151"/>
      <c r="BC45" s="164"/>
      <c r="BD45" s="164"/>
      <c r="BE45" s="151"/>
      <c r="BF45" s="151"/>
      <c r="BG45" s="151"/>
      <c r="BH45" s="151"/>
    </row>
    <row r="46" spans="1:60" ht="12.75">
      <c r="A46" s="151"/>
      <c r="B46" s="3" t="s">
        <v>428</v>
      </c>
      <c r="C46" s="3" t="s">
        <v>465</v>
      </c>
      <c r="D46" s="3"/>
      <c r="E46" s="320"/>
      <c r="G46" s="1048">
        <v>4</v>
      </c>
      <c r="H46" s="1048" t="s">
        <v>428</v>
      </c>
      <c r="I46" s="1091" t="s">
        <v>540</v>
      </c>
      <c r="J46" s="1049" t="s">
        <v>465</v>
      </c>
      <c r="L46" s="164"/>
      <c r="M46" s="164"/>
      <c r="N46" s="167"/>
      <c r="O46" s="164"/>
      <c r="P46" s="164"/>
      <c r="Q46" s="164"/>
      <c r="R46" s="164"/>
      <c r="S46" s="164"/>
      <c r="T46" s="164"/>
      <c r="V46" s="164"/>
      <c r="W46" s="164"/>
      <c r="X46" s="151"/>
      <c r="Y46" s="164"/>
      <c r="Z46" s="164"/>
      <c r="AA46" s="164"/>
      <c r="AB46" s="164"/>
      <c r="AC46" s="164"/>
      <c r="AD46" s="164"/>
      <c r="AF46" s="164"/>
      <c r="AG46" s="164"/>
      <c r="AH46" s="151"/>
      <c r="AI46" s="164"/>
      <c r="AJ46" s="164"/>
      <c r="AK46" s="164"/>
      <c r="AL46" s="164"/>
      <c r="AM46" s="164"/>
      <c r="AN46" s="164"/>
      <c r="AP46" s="151"/>
      <c r="AQ46" s="151"/>
      <c r="AR46" s="151"/>
      <c r="AS46" s="164"/>
      <c r="AT46" s="164"/>
      <c r="AU46" s="151"/>
      <c r="AV46" s="151"/>
      <c r="AW46" s="151"/>
      <c r="AX46" s="151"/>
      <c r="AZ46" s="151"/>
      <c r="BA46" s="151"/>
      <c r="BB46" s="151"/>
      <c r="BC46" s="164"/>
      <c r="BD46" s="164"/>
      <c r="BE46" s="151"/>
      <c r="BF46" s="151"/>
      <c r="BG46" s="151"/>
      <c r="BH46" s="151"/>
    </row>
    <row r="47" spans="1:60" ht="12.75">
      <c r="A47" s="151"/>
      <c r="B47" s="3" t="s">
        <v>544</v>
      </c>
      <c r="C47" s="3">
        <v>41010</v>
      </c>
      <c r="D47" s="3"/>
      <c r="E47" s="320"/>
      <c r="G47" s="1050">
        <v>5</v>
      </c>
      <c r="H47" s="1048" t="s">
        <v>433</v>
      </c>
      <c r="I47" s="1091" t="s">
        <v>540</v>
      </c>
      <c r="J47" s="1049" t="s">
        <v>465</v>
      </c>
      <c r="L47" s="164"/>
      <c r="M47" s="164"/>
      <c r="N47" s="167"/>
      <c r="O47" s="164"/>
      <c r="P47" s="164"/>
      <c r="Q47" s="164"/>
      <c r="R47" s="164"/>
      <c r="S47" s="164"/>
      <c r="T47" s="164"/>
      <c r="V47" s="164"/>
      <c r="W47" s="164"/>
      <c r="X47" s="151"/>
      <c r="Y47" s="164"/>
      <c r="Z47" s="164"/>
      <c r="AA47" s="164"/>
      <c r="AB47" s="164"/>
      <c r="AC47" s="164"/>
      <c r="AD47" s="164"/>
      <c r="AF47" s="164"/>
      <c r="AG47" s="164"/>
      <c r="AH47" s="151"/>
      <c r="AI47" s="164"/>
      <c r="AJ47" s="164"/>
      <c r="AK47" s="164"/>
      <c r="AL47" s="164"/>
      <c r="AM47" s="164"/>
      <c r="AN47" s="164"/>
      <c r="AP47" s="151"/>
      <c r="AQ47" s="151"/>
      <c r="AR47" s="151"/>
      <c r="AS47" s="164"/>
      <c r="AT47" s="164"/>
      <c r="AU47" s="151"/>
      <c r="AV47" s="151"/>
      <c r="AW47" s="151"/>
      <c r="AX47" s="151"/>
      <c r="AZ47" s="151"/>
      <c r="BA47" s="151"/>
      <c r="BB47" s="151"/>
      <c r="BC47" s="164"/>
      <c r="BD47" s="164"/>
      <c r="BE47" s="151"/>
      <c r="BF47" s="151"/>
      <c r="BG47" s="151"/>
      <c r="BH47" s="151"/>
    </row>
    <row r="48" spans="1:60" ht="12.75">
      <c r="A48" s="151"/>
      <c r="B48" s="2" t="s">
        <v>515</v>
      </c>
      <c r="C48" s="2">
        <v>41200</v>
      </c>
      <c r="D48" s="2">
        <v>41080</v>
      </c>
      <c r="E48" s="320"/>
      <c r="G48" s="1048">
        <v>6</v>
      </c>
      <c r="H48" s="1048" t="s">
        <v>496</v>
      </c>
      <c r="I48" s="1091" t="s">
        <v>540</v>
      </c>
      <c r="J48" s="1049" t="s">
        <v>465</v>
      </c>
      <c r="L48" s="164"/>
      <c r="M48" s="164"/>
      <c r="N48" s="167"/>
      <c r="O48" s="164"/>
      <c r="P48" s="164"/>
      <c r="Q48" s="164"/>
      <c r="R48" s="164"/>
      <c r="S48" s="164"/>
      <c r="T48" s="164"/>
      <c r="V48" s="164"/>
      <c r="W48" s="164"/>
      <c r="X48" s="151"/>
      <c r="Y48" s="164"/>
      <c r="Z48" s="164"/>
      <c r="AA48" s="164"/>
      <c r="AB48" s="164"/>
      <c r="AC48" s="164"/>
      <c r="AD48" s="164"/>
      <c r="AF48" s="164"/>
      <c r="AG48" s="164"/>
      <c r="AH48" s="151"/>
      <c r="AI48" s="164"/>
      <c r="AJ48" s="164"/>
      <c r="AK48" s="164"/>
      <c r="AL48" s="164"/>
      <c r="AM48" s="164"/>
      <c r="AN48" s="164"/>
      <c r="AP48" s="151"/>
      <c r="AQ48" s="151"/>
      <c r="AR48" s="151"/>
      <c r="AS48" s="164"/>
      <c r="AT48" s="164"/>
      <c r="AU48" s="151"/>
      <c r="AV48" s="151"/>
      <c r="AW48" s="151"/>
      <c r="AX48" s="151"/>
      <c r="AZ48" s="151"/>
      <c r="BA48" s="151"/>
      <c r="BB48" s="151"/>
      <c r="BC48" s="164"/>
      <c r="BD48" s="164"/>
      <c r="BE48" s="151"/>
      <c r="BF48" s="151"/>
      <c r="BG48" s="151"/>
      <c r="BH48" s="151"/>
    </row>
    <row r="49" spans="1:60" ht="12.75">
      <c r="A49" s="151"/>
      <c r="B49" s="3" t="s">
        <v>1</v>
      </c>
      <c r="C49" s="3" t="s">
        <v>465</v>
      </c>
      <c r="D49" s="3"/>
      <c r="E49" s="320"/>
      <c r="G49" s="1036">
        <v>7</v>
      </c>
      <c r="H49" s="1037" t="s">
        <v>8</v>
      </c>
      <c r="I49" s="1091" t="s">
        <v>436</v>
      </c>
      <c r="J49" s="1038" t="s">
        <v>465</v>
      </c>
      <c r="L49" s="164"/>
      <c r="M49" s="164"/>
      <c r="N49" s="167"/>
      <c r="O49" s="164"/>
      <c r="P49" s="164"/>
      <c r="Q49" s="164"/>
      <c r="R49" s="164"/>
      <c r="S49" s="164"/>
      <c r="T49" s="164"/>
      <c r="V49" s="164"/>
      <c r="W49" s="164"/>
      <c r="X49" s="151"/>
      <c r="Y49" s="164"/>
      <c r="Z49" s="164"/>
      <c r="AA49" s="164"/>
      <c r="AB49" s="164"/>
      <c r="AC49" s="164"/>
      <c r="AD49" s="164"/>
      <c r="AF49" s="164"/>
      <c r="AG49" s="164"/>
      <c r="AH49" s="151"/>
      <c r="AI49" s="164"/>
      <c r="AJ49" s="164"/>
      <c r="AK49" s="164"/>
      <c r="AL49" s="164"/>
      <c r="AM49" s="164"/>
      <c r="AN49" s="164"/>
      <c r="AP49" s="151"/>
      <c r="AQ49" s="151"/>
      <c r="AR49" s="151"/>
      <c r="AS49" s="164"/>
      <c r="AT49" s="164"/>
      <c r="AU49" s="151"/>
      <c r="AV49" s="151"/>
      <c r="AW49" s="151"/>
      <c r="AX49" s="151"/>
      <c r="AZ49" s="151"/>
      <c r="BA49" s="151"/>
      <c r="BB49" s="151"/>
      <c r="BC49" s="164"/>
      <c r="BD49" s="164"/>
      <c r="BE49" s="151"/>
      <c r="BF49" s="151"/>
      <c r="BG49" s="151"/>
      <c r="BH49" s="151"/>
    </row>
    <row r="50" spans="1:60" ht="12.75">
      <c r="A50" s="151"/>
      <c r="B50" s="3" t="s">
        <v>429</v>
      </c>
      <c r="C50" s="3">
        <v>41110</v>
      </c>
      <c r="D50" s="3">
        <v>41030</v>
      </c>
      <c r="E50" s="320">
        <v>41070</v>
      </c>
      <c r="G50" s="1037">
        <v>8</v>
      </c>
      <c r="H50" s="1037" t="s">
        <v>156</v>
      </c>
      <c r="I50" s="1091" t="s">
        <v>436</v>
      </c>
      <c r="J50" s="1038">
        <v>41200</v>
      </c>
      <c r="L50" s="164"/>
      <c r="M50" s="164"/>
      <c r="N50" s="167"/>
      <c r="O50" s="164"/>
      <c r="P50" s="164"/>
      <c r="Q50" s="164"/>
      <c r="R50" s="164"/>
      <c r="S50" s="164"/>
      <c r="T50" s="164"/>
      <c r="V50" s="164"/>
      <c r="W50" s="164"/>
      <c r="X50" s="151"/>
      <c r="Y50" s="164"/>
      <c r="Z50" s="164"/>
      <c r="AA50" s="164"/>
      <c r="AB50" s="164"/>
      <c r="AC50" s="164"/>
      <c r="AD50" s="164"/>
      <c r="AF50" s="164"/>
      <c r="AG50" s="164"/>
      <c r="AH50" s="151"/>
      <c r="AI50" s="164"/>
      <c r="AJ50" s="164"/>
      <c r="AK50" s="164"/>
      <c r="AL50" s="164"/>
      <c r="AM50" s="164"/>
      <c r="AN50" s="164"/>
      <c r="AP50" s="151"/>
      <c r="AQ50" s="151"/>
      <c r="AR50" s="151"/>
      <c r="AS50" s="164"/>
      <c r="AT50" s="164"/>
      <c r="AU50" s="151"/>
      <c r="AV50" s="151"/>
      <c r="AW50" s="151"/>
      <c r="AX50" s="151"/>
      <c r="AZ50" s="151"/>
      <c r="BA50" s="151"/>
      <c r="BB50" s="151"/>
      <c r="BC50" s="164"/>
      <c r="BD50" s="164"/>
      <c r="BE50" s="151"/>
      <c r="BF50" s="151"/>
      <c r="BG50" s="151"/>
      <c r="BH50" s="151"/>
    </row>
    <row r="51" spans="1:60" ht="12.75">
      <c r="A51" s="48"/>
      <c r="B51" s="3" t="s">
        <v>510</v>
      </c>
      <c r="C51" s="3">
        <v>41160</v>
      </c>
      <c r="D51" s="373"/>
      <c r="E51" s="320"/>
      <c r="G51" s="1036">
        <v>9</v>
      </c>
      <c r="H51" s="1037" t="s">
        <v>180</v>
      </c>
      <c r="I51" s="1091" t="s">
        <v>436</v>
      </c>
      <c r="J51" s="1038">
        <v>41150</v>
      </c>
      <c r="L51" s="164"/>
      <c r="M51" s="164"/>
      <c r="N51" s="167"/>
      <c r="O51" s="164"/>
      <c r="P51" s="164"/>
      <c r="Q51" s="164"/>
      <c r="R51" s="164"/>
      <c r="S51" s="164"/>
      <c r="T51" s="164"/>
      <c r="V51" s="164"/>
      <c r="W51" s="164"/>
      <c r="X51" s="151"/>
      <c r="Y51" s="164"/>
      <c r="Z51" s="164"/>
      <c r="AA51" s="164"/>
      <c r="AB51" s="164"/>
      <c r="AC51" s="164"/>
      <c r="AD51" s="164"/>
      <c r="AF51" s="164"/>
      <c r="AG51" s="164"/>
      <c r="AH51" s="151"/>
      <c r="AI51" s="164"/>
      <c r="AJ51" s="164"/>
      <c r="AK51" s="164"/>
      <c r="AL51" s="164"/>
      <c r="AM51" s="164"/>
      <c r="AN51" s="164"/>
      <c r="AP51" s="151"/>
      <c r="AQ51" s="151"/>
      <c r="AR51" s="151"/>
      <c r="AS51" s="164"/>
      <c r="AT51" s="164"/>
      <c r="AU51" s="151"/>
      <c r="AV51" s="151"/>
      <c r="AW51" s="151"/>
      <c r="AX51" s="151"/>
      <c r="AZ51" s="151"/>
      <c r="BA51" s="151"/>
      <c r="BB51" s="151"/>
      <c r="BC51" s="164"/>
      <c r="BD51" s="164"/>
      <c r="BE51" s="151"/>
      <c r="BF51" s="151"/>
      <c r="BG51" s="151"/>
      <c r="BH51" s="151"/>
    </row>
    <row r="52" spans="1:60" ht="12.75">
      <c r="A52" s="48"/>
      <c r="B52" s="320" t="s">
        <v>8</v>
      </c>
      <c r="C52" s="3" t="s">
        <v>465</v>
      </c>
      <c r="D52" s="320">
        <v>41040</v>
      </c>
      <c r="E52" s="320">
        <v>41020</v>
      </c>
      <c r="G52" s="1045">
        <v>10</v>
      </c>
      <c r="H52" s="1045" t="s">
        <v>6</v>
      </c>
      <c r="I52" s="1091" t="s">
        <v>170</v>
      </c>
      <c r="J52" s="1046">
        <v>72430</v>
      </c>
      <c r="L52" s="164"/>
      <c r="M52" s="164"/>
      <c r="N52" s="167"/>
      <c r="O52" s="164"/>
      <c r="P52" s="164"/>
      <c r="Q52" s="164"/>
      <c r="R52" s="164"/>
      <c r="S52" s="164"/>
      <c r="T52" s="164"/>
      <c r="V52" s="164"/>
      <c r="W52" s="164"/>
      <c r="X52" s="151"/>
      <c r="Y52" s="164"/>
      <c r="Z52" s="164"/>
      <c r="AA52" s="164"/>
      <c r="AB52" s="164"/>
      <c r="AC52" s="164"/>
      <c r="AD52" s="164"/>
      <c r="AF52" s="164"/>
      <c r="AG52" s="164"/>
      <c r="AH52" s="151"/>
      <c r="AI52" s="164"/>
      <c r="AJ52" s="164"/>
      <c r="AK52" s="164"/>
      <c r="AL52" s="164"/>
      <c r="AM52" s="164"/>
      <c r="AN52" s="164"/>
      <c r="AP52" s="151"/>
      <c r="AQ52" s="151"/>
      <c r="AR52" s="151"/>
      <c r="AS52" s="164"/>
      <c r="AT52" s="164"/>
      <c r="AU52" s="151"/>
      <c r="AV52" s="151"/>
      <c r="AW52" s="151"/>
      <c r="AX52" s="151"/>
      <c r="AZ52" s="151"/>
      <c r="BA52" s="151"/>
      <c r="BB52" s="151"/>
      <c r="BC52" s="164"/>
      <c r="BD52" s="164"/>
      <c r="BE52" s="151"/>
      <c r="BF52" s="151"/>
      <c r="BG52" s="151"/>
      <c r="BH52" s="151"/>
    </row>
    <row r="53" spans="1:40" ht="12.75">
      <c r="A53" s="48"/>
      <c r="B53" s="3" t="s">
        <v>156</v>
      </c>
      <c r="C53" s="3">
        <v>41200</v>
      </c>
      <c r="D53" s="373">
        <v>41020</v>
      </c>
      <c r="E53" s="320">
        <v>41040</v>
      </c>
      <c r="G53" s="1047">
        <v>11</v>
      </c>
      <c r="H53" s="1045" t="s">
        <v>9</v>
      </c>
      <c r="I53" s="1091" t="s">
        <v>170</v>
      </c>
      <c r="J53" s="1046" t="s">
        <v>465</v>
      </c>
      <c r="L53" s="164"/>
      <c r="M53" s="164"/>
      <c r="N53" s="167"/>
      <c r="O53" s="164"/>
      <c r="P53" s="164"/>
      <c r="Q53" s="164"/>
      <c r="R53" s="164"/>
      <c r="S53" s="164"/>
      <c r="T53" s="164"/>
      <c r="V53" s="164"/>
      <c r="W53" s="164"/>
      <c r="X53" s="151"/>
      <c r="Y53" s="164"/>
      <c r="Z53" s="164"/>
      <c r="AA53" s="164"/>
      <c r="AB53" s="164"/>
      <c r="AC53" s="164"/>
      <c r="AD53" s="164"/>
      <c r="AF53" s="164"/>
      <c r="AG53" s="164"/>
      <c r="AH53" s="151"/>
      <c r="AI53" s="164"/>
      <c r="AJ53" s="164"/>
      <c r="AK53" s="164"/>
      <c r="AL53" s="164"/>
      <c r="AM53" s="164"/>
      <c r="AN53" s="164"/>
    </row>
    <row r="54" spans="1:40" ht="12.75">
      <c r="A54" s="48"/>
      <c r="B54" s="2" t="s">
        <v>450</v>
      </c>
      <c r="C54" s="2" t="s">
        <v>465</v>
      </c>
      <c r="D54" s="2"/>
      <c r="E54" s="320"/>
      <c r="G54" s="1045">
        <v>12</v>
      </c>
      <c r="H54" s="1045" t="s">
        <v>1</v>
      </c>
      <c r="I54" s="1091" t="s">
        <v>170</v>
      </c>
      <c r="J54" s="1046" t="s">
        <v>465</v>
      </c>
      <c r="L54" s="164"/>
      <c r="M54" s="164"/>
      <c r="N54" s="167"/>
      <c r="O54" s="164"/>
      <c r="P54" s="164"/>
      <c r="Q54" s="164"/>
      <c r="R54" s="164"/>
      <c r="S54" s="164"/>
      <c r="T54" s="164"/>
      <c r="V54" s="164"/>
      <c r="W54" s="164"/>
      <c r="X54" s="151"/>
      <c r="Y54" s="164"/>
      <c r="Z54" s="164"/>
      <c r="AA54" s="164"/>
      <c r="AB54" s="164"/>
      <c r="AC54" s="164"/>
      <c r="AD54" s="164"/>
      <c r="AF54" s="164"/>
      <c r="AG54" s="164"/>
      <c r="AH54" s="151"/>
      <c r="AI54" s="164"/>
      <c r="AJ54" s="164"/>
      <c r="AK54" s="164"/>
      <c r="AL54" s="164"/>
      <c r="AM54" s="164"/>
      <c r="AN54" s="164"/>
    </row>
    <row r="55" spans="1:40" ht="12.75">
      <c r="A55" s="48"/>
      <c r="B55" s="2" t="s">
        <v>545</v>
      </c>
      <c r="C55" s="2">
        <v>41020</v>
      </c>
      <c r="D55" s="2">
        <v>41000</v>
      </c>
      <c r="E55" s="320"/>
      <c r="G55" s="1033">
        <v>13</v>
      </c>
      <c r="H55" s="1034" t="s">
        <v>429</v>
      </c>
      <c r="I55" s="1091" t="s">
        <v>539</v>
      </c>
      <c r="J55" s="1035">
        <v>41110</v>
      </c>
      <c r="L55" s="164"/>
      <c r="M55" s="164"/>
      <c r="N55" s="167"/>
      <c r="O55" s="164"/>
      <c r="P55" s="164"/>
      <c r="Q55" s="164"/>
      <c r="R55" s="164"/>
      <c r="S55" s="164"/>
      <c r="T55" s="164"/>
      <c r="V55" s="164"/>
      <c r="W55" s="164"/>
      <c r="X55" s="151"/>
      <c r="Y55" s="164"/>
      <c r="Z55" s="164"/>
      <c r="AA55" s="164"/>
      <c r="AB55" s="164"/>
      <c r="AC55" s="164"/>
      <c r="AD55" s="164"/>
      <c r="AF55" s="164"/>
      <c r="AG55" s="164"/>
      <c r="AH55" s="151"/>
      <c r="AI55" s="164"/>
      <c r="AJ55" s="164"/>
      <c r="AK55" s="164"/>
      <c r="AL55" s="164"/>
      <c r="AM55" s="164"/>
      <c r="AN55" s="164"/>
    </row>
    <row r="56" spans="1:40" ht="12.75">
      <c r="A56" s="48"/>
      <c r="B56" s="2" t="s">
        <v>455</v>
      </c>
      <c r="C56" s="9">
        <v>41090</v>
      </c>
      <c r="D56" s="2">
        <v>41060</v>
      </c>
      <c r="E56" s="320"/>
      <c r="G56" s="1034">
        <v>14</v>
      </c>
      <c r="H56" s="1034" t="s">
        <v>453</v>
      </c>
      <c r="I56" s="1091" t="s">
        <v>539</v>
      </c>
      <c r="J56" s="1035" t="s">
        <v>465</v>
      </c>
      <c r="L56" s="164"/>
      <c r="M56" s="781"/>
      <c r="N56" s="167"/>
      <c r="O56" s="164"/>
      <c r="P56" s="164"/>
      <c r="Q56" s="164"/>
      <c r="R56" s="164"/>
      <c r="S56" s="164"/>
      <c r="T56" s="164"/>
      <c r="V56" s="164"/>
      <c r="W56" s="164"/>
      <c r="X56" s="151"/>
      <c r="Y56" s="164"/>
      <c r="Z56" s="164"/>
      <c r="AA56" s="164"/>
      <c r="AB56" s="164"/>
      <c r="AC56" s="164"/>
      <c r="AD56" s="164"/>
      <c r="AF56" s="164"/>
      <c r="AG56" s="164"/>
      <c r="AH56" s="151"/>
      <c r="AI56" s="164"/>
      <c r="AJ56" s="164"/>
      <c r="AK56" s="164"/>
      <c r="AL56" s="164"/>
      <c r="AM56" s="164"/>
      <c r="AN56" s="164"/>
    </row>
    <row r="57" spans="1:10" ht="12.75">
      <c r="A57" s="48"/>
      <c r="B57" s="3" t="s">
        <v>451</v>
      </c>
      <c r="C57" s="3" t="s">
        <v>465</v>
      </c>
      <c r="D57" s="373"/>
      <c r="E57" s="320"/>
      <c r="G57" s="1033">
        <v>15</v>
      </c>
      <c r="H57" s="1034" t="s">
        <v>454</v>
      </c>
      <c r="I57" s="1091" t="s">
        <v>539</v>
      </c>
      <c r="J57" s="1035" t="s">
        <v>465</v>
      </c>
    </row>
    <row r="58" spans="1:10" ht="12.75">
      <c r="A58" s="48"/>
      <c r="B58" s="2" t="s">
        <v>430</v>
      </c>
      <c r="C58" s="2">
        <v>41160</v>
      </c>
      <c r="D58" s="2">
        <v>41190</v>
      </c>
      <c r="E58" s="771"/>
      <c r="G58" s="1040">
        <v>16</v>
      </c>
      <c r="H58" s="1040" t="s">
        <v>167</v>
      </c>
      <c r="I58" s="1091" t="s">
        <v>437</v>
      </c>
      <c r="J58" s="1041">
        <v>41130</v>
      </c>
    </row>
    <row r="59" spans="1:10" ht="12.75">
      <c r="A59" s="48"/>
      <c r="B59" s="2" t="s">
        <v>431</v>
      </c>
      <c r="C59" s="2">
        <v>41060</v>
      </c>
      <c r="D59" s="2">
        <v>41140</v>
      </c>
      <c r="E59" s="771"/>
      <c r="G59" s="1039">
        <v>17</v>
      </c>
      <c r="H59" s="1040" t="s">
        <v>543</v>
      </c>
      <c r="I59" s="1091" t="s">
        <v>437</v>
      </c>
      <c r="J59" s="1041">
        <v>41030</v>
      </c>
    </row>
    <row r="60" spans="1:10" ht="12.75">
      <c r="A60" s="48"/>
      <c r="B60" s="2" t="s">
        <v>432</v>
      </c>
      <c r="C60" s="2" t="s">
        <v>465</v>
      </c>
      <c r="D60" s="2"/>
      <c r="E60" s="771"/>
      <c r="G60" s="1040">
        <v>18</v>
      </c>
      <c r="H60" s="1040" t="s">
        <v>424</v>
      </c>
      <c r="I60" s="1091" t="s">
        <v>437</v>
      </c>
      <c r="J60" s="1041">
        <v>41080</v>
      </c>
    </row>
    <row r="61" spans="1:10" ht="12.75">
      <c r="A61" s="48"/>
      <c r="B61" s="2" t="s">
        <v>7</v>
      </c>
      <c r="C61" s="2">
        <v>41060</v>
      </c>
      <c r="D61" s="2">
        <v>41010</v>
      </c>
      <c r="E61" s="771"/>
      <c r="G61" s="1042">
        <v>19</v>
      </c>
      <c r="H61" s="1043" t="s">
        <v>422</v>
      </c>
      <c r="I61" s="1091" t="s">
        <v>541</v>
      </c>
      <c r="J61" s="1044">
        <v>41170</v>
      </c>
    </row>
    <row r="62" spans="1:10" ht="12.75">
      <c r="A62" s="12"/>
      <c r="B62" s="2" t="s">
        <v>433</v>
      </c>
      <c r="C62" s="2" t="s">
        <v>465</v>
      </c>
      <c r="D62" s="2"/>
      <c r="E62" s="771"/>
      <c r="G62" s="1043">
        <v>20</v>
      </c>
      <c r="H62" s="1043" t="s">
        <v>427</v>
      </c>
      <c r="I62" s="1091" t="s">
        <v>541</v>
      </c>
      <c r="J62" s="1044">
        <v>41180</v>
      </c>
    </row>
    <row r="63" spans="1:10" ht="12.75">
      <c r="A63" s="14"/>
      <c r="B63" s="2" t="s">
        <v>434</v>
      </c>
      <c r="C63" s="2">
        <v>41060</v>
      </c>
      <c r="D63" s="2">
        <v>41080</v>
      </c>
      <c r="E63" s="771"/>
      <c r="G63" s="1042">
        <v>21</v>
      </c>
      <c r="H63" s="1043"/>
      <c r="I63" s="1091" t="s">
        <v>541</v>
      </c>
      <c r="J63" s="1044"/>
    </row>
    <row r="64" spans="1:10" ht="12.75">
      <c r="A64" s="14"/>
      <c r="B64" s="2" t="s">
        <v>551</v>
      </c>
      <c r="C64" s="41" t="s">
        <v>465</v>
      </c>
      <c r="D64" s="41"/>
      <c r="E64" s="956"/>
      <c r="G64" s="3">
        <v>22</v>
      </c>
      <c r="H64" s="42"/>
      <c r="I64" s="1091"/>
      <c r="J64" s="42"/>
    </row>
    <row r="65" spans="1:10" ht="12.75">
      <c r="A65" s="14"/>
      <c r="B65" s="2" t="s">
        <v>144</v>
      </c>
      <c r="C65" s="41"/>
      <c r="D65" s="41"/>
      <c r="E65" s="956"/>
      <c r="G65" s="586">
        <v>23</v>
      </c>
      <c r="H65" s="42"/>
      <c r="I65" s="1091"/>
      <c r="J65" s="42"/>
    </row>
    <row r="66" spans="1:10" ht="12.75">
      <c r="A66" s="15"/>
      <c r="B66" s="6" t="s">
        <v>144</v>
      </c>
      <c r="C66"/>
      <c r="D66"/>
      <c r="G66" s="3">
        <v>24</v>
      </c>
      <c r="H66" s="42"/>
      <c r="I66" s="1091"/>
      <c r="J66" s="42"/>
    </row>
    <row r="67" spans="1:10" ht="12.75">
      <c r="A67" s="15"/>
      <c r="B67" s="6" t="s">
        <v>144</v>
      </c>
      <c r="C67"/>
      <c r="D67"/>
      <c r="G67" s="1030">
        <v>25</v>
      </c>
      <c r="H67" s="1029"/>
      <c r="I67" s="1091"/>
      <c r="J67" s="1029"/>
    </row>
    <row r="68" spans="1:10" ht="12.75">
      <c r="A68" s="15"/>
      <c r="B68" s="6" t="s">
        <v>144</v>
      </c>
      <c r="C68"/>
      <c r="D68"/>
      <c r="G68" s="1029">
        <v>26</v>
      </c>
      <c r="H68" s="1029"/>
      <c r="I68" s="1091"/>
      <c r="J68" s="1032"/>
    </row>
    <row r="69" spans="1:10" ht="12.75">
      <c r="A69" s="16"/>
      <c r="B69" s="6" t="s">
        <v>144</v>
      </c>
      <c r="C69"/>
      <c r="D69"/>
      <c r="G69" s="1030">
        <v>27</v>
      </c>
      <c r="H69" s="1029"/>
      <c r="I69" s="1091"/>
      <c r="J69" s="1029"/>
    </row>
    <row r="70" spans="1:10" ht="12.75">
      <c r="A70" s="16"/>
      <c r="B70" s="6" t="s">
        <v>144</v>
      </c>
      <c r="C70"/>
      <c r="D70"/>
      <c r="G70" s="42">
        <v>28</v>
      </c>
      <c r="H70" s="42"/>
      <c r="I70" s="1091"/>
      <c r="J70" s="42"/>
    </row>
    <row r="71" spans="1:10" ht="12.75">
      <c r="A71" s="16"/>
      <c r="B71" s="6" t="s">
        <v>144</v>
      </c>
      <c r="C71"/>
      <c r="D71"/>
      <c r="G71" s="129">
        <v>29</v>
      </c>
      <c r="H71" s="42"/>
      <c r="I71" s="1091"/>
      <c r="J71" s="42"/>
    </row>
    <row r="72" spans="1:10" ht="12.75">
      <c r="A72" s="17"/>
      <c r="B72" s="6" t="s">
        <v>144</v>
      </c>
      <c r="C72"/>
      <c r="D72"/>
      <c r="G72" s="42">
        <v>30</v>
      </c>
      <c r="H72" s="42"/>
      <c r="I72" s="1091"/>
      <c r="J72" s="42"/>
    </row>
    <row r="73" spans="1:10" ht="12.75">
      <c r="A73" s="17"/>
      <c r="B73" s="6" t="s">
        <v>144</v>
      </c>
      <c r="C73"/>
      <c r="D73"/>
      <c r="G73" s="129">
        <v>31</v>
      </c>
      <c r="H73" s="42"/>
      <c r="I73" s="326"/>
      <c r="J73" s="42"/>
    </row>
    <row r="74" spans="1:10" ht="12.75">
      <c r="A74" s="17"/>
      <c r="B74" s="6" t="s">
        <v>144</v>
      </c>
      <c r="C74"/>
      <c r="D74"/>
      <c r="G74" s="42">
        <v>32</v>
      </c>
      <c r="H74" s="42"/>
      <c r="I74" s="326"/>
      <c r="J74" s="42"/>
    </row>
    <row r="75" spans="2:10" ht="12.75">
      <c r="B75" s="6" t="s">
        <v>144</v>
      </c>
      <c r="C75"/>
      <c r="D75"/>
      <c r="G75" s="129">
        <v>33</v>
      </c>
      <c r="H75" s="42"/>
      <c r="I75" s="326"/>
      <c r="J75" s="42"/>
    </row>
    <row r="76" spans="2:10" ht="12.75">
      <c r="B76" s="6" t="s">
        <v>144</v>
      </c>
      <c r="C76"/>
      <c r="D76"/>
      <c r="G76" s="42">
        <v>34</v>
      </c>
      <c r="H76" s="42"/>
      <c r="I76" s="439"/>
      <c r="J76" s="42"/>
    </row>
    <row r="77" spans="2:10" ht="12.75">
      <c r="B77" s="6" t="s">
        <v>144</v>
      </c>
      <c r="C77"/>
      <c r="D77"/>
      <c r="G77" s="129">
        <v>35</v>
      </c>
      <c r="H77" s="42"/>
      <c r="I77" s="439"/>
      <c r="J77" s="42"/>
    </row>
    <row r="78" spans="2:10" ht="12.75">
      <c r="B78" s="6" t="s">
        <v>144</v>
      </c>
      <c r="C78"/>
      <c r="D78"/>
      <c r="G78" s="42">
        <v>36</v>
      </c>
      <c r="H78" s="42"/>
      <c r="I78" s="439"/>
      <c r="J78" s="42"/>
    </row>
    <row r="79" spans="2:10" ht="12.75">
      <c r="B79" s="6" t="s">
        <v>144</v>
      </c>
      <c r="C79"/>
      <c r="D79"/>
      <c r="G79" s="129">
        <v>37</v>
      </c>
      <c r="H79" s="42"/>
      <c r="I79" s="42"/>
      <c r="J79" s="42"/>
    </row>
    <row r="80" spans="2:10" ht="12.75">
      <c r="B80" s="7" t="s">
        <v>144</v>
      </c>
      <c r="G80" s="42">
        <v>38</v>
      </c>
      <c r="H80" s="42"/>
      <c r="I80" s="42"/>
      <c r="J80" s="42"/>
    </row>
    <row r="81" spans="2:10" ht="12.75">
      <c r="B81" s="7" t="s">
        <v>144</v>
      </c>
      <c r="G81" s="129">
        <v>39</v>
      </c>
      <c r="H81" s="42"/>
      <c r="I81" s="42"/>
      <c r="J81" s="42"/>
    </row>
    <row r="82" spans="2:10" ht="12.75">
      <c r="B82" s="7" t="s">
        <v>144</v>
      </c>
      <c r="G82" s="42">
        <v>40</v>
      </c>
      <c r="H82" s="42"/>
      <c r="I82" s="42"/>
      <c r="J82" s="42"/>
    </row>
    <row r="83" spans="7:10" ht="12.75">
      <c r="G83" s="577"/>
      <c r="H83" s="577"/>
      <c r="I83" s="577"/>
      <c r="J83" s="577"/>
    </row>
    <row r="84" spans="7:10" ht="12.75">
      <c r="G84" s="577"/>
      <c r="H84" s="577"/>
      <c r="I84" s="577"/>
      <c r="J84" s="577"/>
    </row>
    <row r="85" spans="7:10" ht="12.75">
      <c r="G85" s="577"/>
      <c r="H85" s="577"/>
      <c r="I85" s="577"/>
      <c r="J85" s="57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71" r:id="rId4"/>
  <headerFooter alignWithMargins="0">
    <oddHeader>&amp;C&amp;F</oddHeader>
    <oddFooter>&amp;C&amp;A</oddFooter>
  </headerFooter>
  <rowBreaks count="1" manualBreakCount="1">
    <brk id="40" max="255" man="1"/>
  </rowBreaks>
  <colBreaks count="2" manualBreakCount="2">
    <brk id="11" max="65535" man="1"/>
    <brk id="30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B1:AM73"/>
  <sheetViews>
    <sheetView zoomScale="90" zoomScaleNormal="90" zoomScalePageLayoutView="0" workbookViewId="0" topLeftCell="A36">
      <selection activeCell="U73" sqref="U73"/>
    </sheetView>
  </sheetViews>
  <sheetFormatPr defaultColWidth="11.421875" defaultRowHeight="12.75"/>
  <cols>
    <col min="1" max="1" width="3.57421875" style="0" customWidth="1"/>
    <col min="2" max="2" width="3.28125" style="5" bestFit="1" customWidth="1"/>
    <col min="3" max="3" width="23.7109375" style="4" customWidth="1"/>
    <col min="4" max="4" width="7.140625" style="4" bestFit="1" customWidth="1"/>
    <col min="5" max="5" width="3.57421875" style="4" bestFit="1" customWidth="1"/>
    <col min="6" max="6" width="6.7109375" style="4" bestFit="1" customWidth="1"/>
    <col min="7" max="7" width="5.140625" style="4" bestFit="1" customWidth="1"/>
    <col min="8" max="8" width="5.00390625" style="4" customWidth="1"/>
    <col min="9" max="9" width="8.28125" style="964" bestFit="1" customWidth="1"/>
    <col min="10" max="10" width="2.57421875" style="4" customWidth="1"/>
    <col min="11" max="11" width="3.28125" style="4" bestFit="1" customWidth="1"/>
    <col min="12" max="12" width="23.7109375" style="4" customWidth="1"/>
    <col min="13" max="13" width="7.140625" style="4" bestFit="1" customWidth="1"/>
    <col min="14" max="14" width="3.57421875" style="4" bestFit="1" customWidth="1"/>
    <col min="15" max="15" width="6.7109375" style="4" bestFit="1" customWidth="1"/>
    <col min="16" max="16" width="4.7109375" style="4" bestFit="1" customWidth="1"/>
    <col min="17" max="17" width="5.00390625" style="4" customWidth="1"/>
    <col min="18" max="18" width="8.28125" style="964" customWidth="1"/>
    <col min="19" max="19" width="2.57421875" style="4" customWidth="1"/>
    <col min="20" max="20" width="3.28125" style="4" bestFit="1" customWidth="1"/>
    <col min="21" max="21" width="23.7109375" style="4" customWidth="1"/>
    <col min="22" max="22" width="7.140625" style="4" bestFit="1" customWidth="1"/>
    <col min="23" max="23" width="3.57421875" style="4" bestFit="1" customWidth="1"/>
    <col min="24" max="24" width="6.7109375" style="4" bestFit="1" customWidth="1"/>
    <col min="25" max="25" width="4.7109375" style="4" bestFit="1" customWidth="1"/>
    <col min="26" max="26" width="5.140625" style="4" bestFit="1" customWidth="1"/>
    <col min="27" max="27" width="7.140625" style="964" bestFit="1" customWidth="1"/>
    <col min="28" max="28" width="6.28125" style="4" customWidth="1"/>
    <col min="29" max="30" width="7.00390625" style="6" hidden="1" customWidth="1"/>
    <col min="31" max="31" width="5.00390625" style="0" hidden="1" customWidth="1"/>
    <col min="32" max="32" width="3.421875" style="0" customWidth="1"/>
    <col min="33" max="33" width="7.00390625" style="0" bestFit="1" customWidth="1"/>
    <col min="34" max="34" width="3.57421875" style="0" bestFit="1" customWidth="1"/>
    <col min="35" max="35" width="7.421875" style="0" bestFit="1" customWidth="1"/>
    <col min="36" max="36" width="5.421875" style="0" bestFit="1" customWidth="1"/>
    <col min="37" max="37" width="6.00390625" style="0" bestFit="1" customWidth="1"/>
    <col min="38" max="38" width="7.00390625" style="0" bestFit="1" customWidth="1"/>
  </cols>
  <sheetData>
    <row r="1" ht="12.75">
      <c r="L1" s="989" t="s">
        <v>557</v>
      </c>
    </row>
    <row r="2" ht="13.5" thickBot="1"/>
    <row r="3" spans="12:13" ht="13.5" thickBot="1">
      <c r="L3" s="1015" t="s">
        <v>20</v>
      </c>
      <c r="M3" s="8"/>
    </row>
    <row r="4" spans="3:39" ht="13.5" thickBot="1">
      <c r="C4" s="1014" t="s">
        <v>554</v>
      </c>
      <c r="I4" s="992">
        <f>MAX(H6:H17)</f>
        <v>677.0000000000001</v>
      </c>
      <c r="L4" s="1016" t="s">
        <v>555</v>
      </c>
      <c r="R4" s="992">
        <f>MAX(Q6:Q17)</f>
        <v>699</v>
      </c>
      <c r="U4" s="1016" t="s">
        <v>556</v>
      </c>
      <c r="AA4" s="992">
        <f>MAX(Z6:Z17)</f>
        <v>519</v>
      </c>
      <c r="AE4" s="349"/>
      <c r="AF4" s="349"/>
      <c r="AG4" s="349"/>
      <c r="AH4" s="349"/>
      <c r="AI4" s="349"/>
      <c r="AJ4" s="349"/>
      <c r="AK4" s="349"/>
      <c r="AL4" s="349"/>
      <c r="AM4" s="349"/>
    </row>
    <row r="5" spans="2:39" ht="13.5" thickBot="1">
      <c r="B5" s="1007" t="s">
        <v>25</v>
      </c>
      <c r="C5" s="1008" t="s">
        <v>24</v>
      </c>
      <c r="D5" s="1009"/>
      <c r="E5" s="1009"/>
      <c r="F5" s="1008" t="s">
        <v>43</v>
      </c>
      <c r="G5" s="1008" t="s">
        <v>50</v>
      </c>
      <c r="H5" s="1008" t="s">
        <v>44</v>
      </c>
      <c r="I5" s="1010" t="s">
        <v>45</v>
      </c>
      <c r="J5" s="164"/>
      <c r="K5" s="1011" t="s">
        <v>25</v>
      </c>
      <c r="L5" s="1008" t="s">
        <v>24</v>
      </c>
      <c r="M5" s="1009"/>
      <c r="N5" s="1009"/>
      <c r="O5" s="1008" t="s">
        <v>43</v>
      </c>
      <c r="P5" s="1008" t="s">
        <v>50</v>
      </c>
      <c r="Q5" s="1008" t="s">
        <v>44</v>
      </c>
      <c r="R5" s="1010" t="s">
        <v>45</v>
      </c>
      <c r="S5" s="164"/>
      <c r="T5" s="1012" t="s">
        <v>25</v>
      </c>
      <c r="U5" s="1008" t="s">
        <v>24</v>
      </c>
      <c r="V5" s="1009"/>
      <c r="W5" s="1009"/>
      <c r="X5" s="1008" t="s">
        <v>43</v>
      </c>
      <c r="Y5" s="1008" t="s">
        <v>50</v>
      </c>
      <c r="Z5" s="1008" t="s">
        <v>44</v>
      </c>
      <c r="AA5" s="1010" t="s">
        <v>45</v>
      </c>
      <c r="AC5" s="4"/>
      <c r="AD5" s="4"/>
      <c r="AE5" s="966"/>
      <c r="AF5" s="966"/>
      <c r="AG5" s="967"/>
      <c r="AH5" s="966"/>
      <c r="AI5" s="966"/>
      <c r="AJ5" s="966"/>
      <c r="AK5" s="968"/>
      <c r="AL5" s="966"/>
      <c r="AM5" s="349"/>
    </row>
    <row r="6" spans="2:39" ht="12.75">
      <c r="B6" s="995">
        <f>'Tirages des Manches'!G43</f>
        <v>1</v>
      </c>
      <c r="C6" s="996" t="str">
        <f>'Tirages des Manches'!H43</f>
        <v>Laurent GAUTHIE</v>
      </c>
      <c r="D6" s="996" t="str">
        <f>'Tirages des Manches'!J43</f>
        <v>2,4Ghz</v>
      </c>
      <c r="E6" s="988" t="s">
        <v>16</v>
      </c>
      <c r="F6" s="999">
        <v>7.21</v>
      </c>
      <c r="G6" s="999">
        <v>90</v>
      </c>
      <c r="H6" s="988">
        <f>AC6</f>
        <v>531</v>
      </c>
      <c r="I6" s="997">
        <f>IF(AC6,1000/I$4*AC6,0)</f>
        <v>784.3426883308714</v>
      </c>
      <c r="J6" s="981"/>
      <c r="K6" s="995">
        <f>'Tirages des Manches'!G44</f>
        <v>2</v>
      </c>
      <c r="L6" s="996" t="str">
        <f>'Tirages des Manches'!H44</f>
        <v>Fabrice ESTIVAL</v>
      </c>
      <c r="M6" s="996" t="str">
        <f>'Tirages des Manches'!J44</f>
        <v>2,4Ghz</v>
      </c>
      <c r="N6" s="988" t="s">
        <v>16</v>
      </c>
      <c r="O6" s="999">
        <v>10</v>
      </c>
      <c r="P6" s="999">
        <v>95</v>
      </c>
      <c r="Q6" s="988">
        <f>AD6</f>
        <v>695</v>
      </c>
      <c r="R6" s="998">
        <f>IF(AD6,1000/R$4*AD6,0)</f>
        <v>994.277539341917</v>
      </c>
      <c r="S6" s="164"/>
      <c r="T6" s="995">
        <f>'Tirages des Manches'!G45</f>
        <v>3</v>
      </c>
      <c r="U6" s="996" t="str">
        <f>'Tirages des Manches'!H45</f>
        <v>Sylvain COULOMB</v>
      </c>
      <c r="V6" s="996">
        <f>'Tirages des Manches'!J45</f>
        <v>35010</v>
      </c>
      <c r="W6" s="988" t="s">
        <v>16</v>
      </c>
      <c r="X6" s="999">
        <v>6.04</v>
      </c>
      <c r="Y6" s="999">
        <v>0</v>
      </c>
      <c r="Z6" s="988">
        <f>AE6</f>
        <v>364</v>
      </c>
      <c r="AA6" s="998">
        <f>IF(Z6,1000/AA$4*Z6,0)</f>
        <v>701.3487475915222</v>
      </c>
      <c r="AB6" s="164"/>
      <c r="AC6" s="979">
        <f>IF(F6&lt;10,ROUNDDOWN(F6,0)*60+(F6-ROUNDDOWN(F6,0))*100+G6,ROUNDDOWN(F6,0)*60-(F6-ROUNDDOWN(F6,0))*100+G6)</f>
        <v>531</v>
      </c>
      <c r="AD6" s="979">
        <f>IF(O6&lt;10,ROUNDDOWN(O6,0)*60+(O6-ROUNDDOWN(O6,0))*100+P6,ROUNDDOWN(O6,0)*60-(O6-ROUNDDOWN(O6,0))*100+P6)</f>
        <v>695</v>
      </c>
      <c r="AE6" s="979">
        <f>IF(X6&lt;10,ROUNDDOWN(X6,0)*60+(X6-ROUNDDOWN(X6,0))*100+Y6,ROUNDDOWN(X6,0)*60-(X6-ROUNDDOWN(X6,0))*100+Y6)</f>
        <v>364</v>
      </c>
      <c r="AF6" s="969"/>
      <c r="AG6" s="970"/>
      <c r="AH6" s="971"/>
      <c r="AI6" s="972"/>
      <c r="AJ6" s="973"/>
      <c r="AK6" s="349"/>
      <c r="AL6" s="965"/>
      <c r="AM6" s="349"/>
    </row>
    <row r="7" spans="2:39" ht="12.75">
      <c r="B7" s="984">
        <f>'Tirages des Manches'!G46</f>
        <v>4</v>
      </c>
      <c r="C7" s="983" t="str">
        <f>'Tirages des Manches'!H46</f>
        <v>Rémi LEJEUNE</v>
      </c>
      <c r="D7" s="983" t="str">
        <f>'Tirages des Manches'!J46</f>
        <v>2,4Ghz</v>
      </c>
      <c r="E7" s="982" t="s">
        <v>17</v>
      </c>
      <c r="F7" s="1000">
        <v>6.36</v>
      </c>
      <c r="G7" s="1000">
        <v>95</v>
      </c>
      <c r="H7" s="982">
        <f aca="true" t="shared" si="0" ref="H7:H17">AC7</f>
        <v>491</v>
      </c>
      <c r="I7" s="990">
        <f aca="true" t="shared" si="1" ref="I7:I17">IF(AC7,1000/I$4*AC7,0)</f>
        <v>725.258493353028</v>
      </c>
      <c r="J7" s="981"/>
      <c r="K7" s="984">
        <f>'Tirages des Manches'!G47</f>
        <v>5</v>
      </c>
      <c r="L7" s="983" t="str">
        <f>'Tirages des Manches'!H47</f>
        <v>Frédéric VANDRIESSCHE</v>
      </c>
      <c r="M7" s="983" t="str">
        <f>'Tirages des Manches'!J47</f>
        <v>2,4Ghz</v>
      </c>
      <c r="N7" s="982" t="s">
        <v>17</v>
      </c>
      <c r="O7" s="1000">
        <v>6.47</v>
      </c>
      <c r="P7" s="1000">
        <v>95</v>
      </c>
      <c r="Q7" s="982">
        <f aca="true" t="shared" si="2" ref="Q7:Q17">AD7</f>
        <v>502</v>
      </c>
      <c r="R7" s="993">
        <f aca="true" t="shared" si="3" ref="R7:R17">IF(AD7,1000/R$4*AD7,0)</f>
        <v>718.1688125894134</v>
      </c>
      <c r="S7" s="164"/>
      <c r="T7" s="984">
        <f>'Tirages des Manches'!G48</f>
        <v>6</v>
      </c>
      <c r="U7" s="983" t="str">
        <f>'Tirages des Manches'!H48</f>
        <v>Rudy BEUN</v>
      </c>
      <c r="V7" s="983" t="str">
        <f>'Tirages des Manches'!J48</f>
        <v>2,4Ghz</v>
      </c>
      <c r="W7" s="982" t="s">
        <v>17</v>
      </c>
      <c r="X7" s="1000">
        <v>5.54</v>
      </c>
      <c r="Y7" s="1000">
        <v>75</v>
      </c>
      <c r="Z7" s="982">
        <f aca="true" t="shared" si="4" ref="Z7:Z17">AE7</f>
        <v>429</v>
      </c>
      <c r="AA7" s="993">
        <f aca="true" t="shared" si="5" ref="AA7:AA17">IF(Z7,1000/AA$4*Z7,0)</f>
        <v>826.5895953757225</v>
      </c>
      <c r="AB7" s="164"/>
      <c r="AC7" s="979">
        <f aca="true" t="shared" si="6" ref="AC7:AC17">IF(F7&lt;10,ROUNDDOWN(F7,0)*60+(F7-ROUNDDOWN(F7,0))*100+G7,ROUNDDOWN(F7,0)*60-(F7-ROUNDDOWN(F7,0))*100+G7)</f>
        <v>491</v>
      </c>
      <c r="AD7" s="979">
        <f aca="true" t="shared" si="7" ref="AD7:AD17">IF(O7&lt;10,ROUNDDOWN(O7,0)*60+(O7-ROUNDDOWN(O7,0))*100+P7,ROUNDDOWN(O7,0)*60-(O7-ROUNDDOWN(O7,0))*100+P7)</f>
        <v>502</v>
      </c>
      <c r="AE7" s="979">
        <f aca="true" t="shared" si="8" ref="AE7:AE17">IF(X7&lt;10,ROUNDDOWN(X7,0)*60+(X7-ROUNDDOWN(X7,0))*100+Y7,ROUNDDOWN(X7,0)*60-(X7-ROUNDDOWN(X7,0))*100+Y7)</f>
        <v>429</v>
      </c>
      <c r="AF7" s="969"/>
      <c r="AG7" s="974"/>
      <c r="AH7" s="971"/>
      <c r="AI7" s="972"/>
      <c r="AJ7" s="973"/>
      <c r="AK7" s="349"/>
      <c r="AL7" s="965"/>
      <c r="AM7" s="349"/>
    </row>
    <row r="8" spans="2:39" ht="12.75">
      <c r="B8" s="984">
        <f>'Tirages des Manches'!G49</f>
        <v>7</v>
      </c>
      <c r="C8" s="983" t="str">
        <f>'Tirages des Manches'!H49</f>
        <v>Daniel PINOTEAU</v>
      </c>
      <c r="D8" s="983" t="str">
        <f>'Tirages des Manches'!J49</f>
        <v>2,4Ghz</v>
      </c>
      <c r="E8" s="982" t="s">
        <v>18</v>
      </c>
      <c r="F8" s="1000">
        <v>4.4</v>
      </c>
      <c r="G8" s="1000">
        <v>0</v>
      </c>
      <c r="H8" s="982">
        <f t="shared" si="0"/>
        <v>280.00000000000006</v>
      </c>
      <c r="I8" s="990">
        <f t="shared" si="1"/>
        <v>413.589364844904</v>
      </c>
      <c r="J8" s="981"/>
      <c r="K8" s="984">
        <f>'Tirages des Manches'!G50</f>
        <v>8</v>
      </c>
      <c r="L8" s="983" t="str">
        <f>'Tirages des Manches'!H50</f>
        <v>Christian PINOTEAU</v>
      </c>
      <c r="M8" s="983">
        <f>'Tirages des Manches'!J50</f>
        <v>41200</v>
      </c>
      <c r="N8" s="982" t="s">
        <v>18</v>
      </c>
      <c r="O8" s="1000">
        <v>9.59</v>
      </c>
      <c r="P8" s="1000">
        <v>100</v>
      </c>
      <c r="Q8" s="982">
        <f t="shared" si="2"/>
        <v>699</v>
      </c>
      <c r="R8" s="993">
        <f t="shared" si="3"/>
        <v>1000</v>
      </c>
      <c r="S8" s="164"/>
      <c r="T8" s="984">
        <f>'Tirages des Manches'!G51</f>
        <v>9</v>
      </c>
      <c r="U8" s="983" t="str">
        <f>'Tirages des Manches'!H51</f>
        <v>Jean-Michel FRAISSE</v>
      </c>
      <c r="V8" s="983">
        <f>'Tirages des Manches'!J51</f>
        <v>41150</v>
      </c>
      <c r="W8" s="982" t="s">
        <v>18</v>
      </c>
      <c r="X8" s="1000">
        <v>6.53</v>
      </c>
      <c r="Y8" s="1000">
        <v>95</v>
      </c>
      <c r="Z8" s="982">
        <f t="shared" si="4"/>
        <v>508</v>
      </c>
      <c r="AA8" s="993">
        <f t="shared" si="5"/>
        <v>978.805394990366</v>
      </c>
      <c r="AB8" s="164"/>
      <c r="AC8" s="979">
        <f t="shared" si="6"/>
        <v>280.00000000000006</v>
      </c>
      <c r="AD8" s="979">
        <f t="shared" si="7"/>
        <v>699</v>
      </c>
      <c r="AE8" s="979">
        <f t="shared" si="8"/>
        <v>508</v>
      </c>
      <c r="AF8" s="969"/>
      <c r="AG8" s="975"/>
      <c r="AH8" s="971"/>
      <c r="AI8" s="972"/>
      <c r="AJ8" s="973"/>
      <c r="AK8" s="349"/>
      <c r="AL8" s="965"/>
      <c r="AM8" s="349"/>
    </row>
    <row r="9" spans="2:39" ht="12.75">
      <c r="B9" s="984">
        <f>'Tirages des Manches'!G52</f>
        <v>10</v>
      </c>
      <c r="C9" s="983" t="str">
        <f>'Tirages des Manches'!H52</f>
        <v>Philippe LAGRUE</v>
      </c>
      <c r="D9" s="983">
        <f>'Tirages des Manches'!J52</f>
        <v>72430</v>
      </c>
      <c r="E9" s="982" t="s">
        <v>19</v>
      </c>
      <c r="F9" s="1000">
        <v>6.36</v>
      </c>
      <c r="G9" s="1000">
        <v>95</v>
      </c>
      <c r="H9" s="982">
        <f t="shared" si="0"/>
        <v>491</v>
      </c>
      <c r="I9" s="990">
        <f t="shared" si="1"/>
        <v>725.258493353028</v>
      </c>
      <c r="J9" s="981"/>
      <c r="K9" s="984">
        <f>'Tirages des Manches'!G53</f>
        <v>11</v>
      </c>
      <c r="L9" s="983" t="str">
        <f>'Tirages des Manches'!H53</f>
        <v>Jérémy LAGRUE</v>
      </c>
      <c r="M9" s="983" t="str">
        <f>'Tirages des Manches'!J53</f>
        <v>2,4Ghz</v>
      </c>
      <c r="N9" s="982" t="s">
        <v>19</v>
      </c>
      <c r="O9" s="1000">
        <v>6.04</v>
      </c>
      <c r="P9" s="1000">
        <v>95</v>
      </c>
      <c r="Q9" s="982">
        <f t="shared" si="2"/>
        <v>459</v>
      </c>
      <c r="R9" s="993">
        <f t="shared" si="3"/>
        <v>656.6523605150214</v>
      </c>
      <c r="S9" s="164"/>
      <c r="T9" s="984">
        <f>'Tirages des Manches'!G54</f>
        <v>12</v>
      </c>
      <c r="U9" s="983" t="str">
        <f>'Tirages des Manches'!H54</f>
        <v>Patrick MEDARD</v>
      </c>
      <c r="V9" s="983" t="str">
        <f>'Tirages des Manches'!J54</f>
        <v>2,4Ghz</v>
      </c>
      <c r="W9" s="982" t="s">
        <v>19</v>
      </c>
      <c r="X9" s="1000">
        <v>6.49</v>
      </c>
      <c r="Y9" s="1000">
        <v>85</v>
      </c>
      <c r="Z9" s="982">
        <f t="shared" si="4"/>
        <v>494</v>
      </c>
      <c r="AA9" s="993">
        <f t="shared" si="5"/>
        <v>951.8304431599229</v>
      </c>
      <c r="AB9" s="164"/>
      <c r="AC9" s="979">
        <f t="shared" si="6"/>
        <v>491</v>
      </c>
      <c r="AD9" s="979">
        <f t="shared" si="7"/>
        <v>459</v>
      </c>
      <c r="AE9" s="979">
        <f t="shared" si="8"/>
        <v>494</v>
      </c>
      <c r="AF9" s="969"/>
      <c r="AG9" s="976"/>
      <c r="AH9" s="971"/>
      <c r="AI9" s="972"/>
      <c r="AJ9" s="973"/>
      <c r="AK9" s="349"/>
      <c r="AL9" s="965"/>
      <c r="AM9" s="349"/>
    </row>
    <row r="10" spans="2:39" ht="12.75">
      <c r="B10" s="984">
        <f>'Tirages des Manches'!G55</f>
        <v>13</v>
      </c>
      <c r="C10" s="983" t="str">
        <f>'Tirages des Manches'!H55</f>
        <v>Stephane MOGNOL</v>
      </c>
      <c r="D10" s="983">
        <f>'Tirages des Manches'!J55</f>
        <v>41110</v>
      </c>
      <c r="E10" s="982" t="s">
        <v>42</v>
      </c>
      <c r="F10" s="1000">
        <v>6.4</v>
      </c>
      <c r="G10" s="1000">
        <v>75</v>
      </c>
      <c r="H10" s="982">
        <f t="shared" si="0"/>
        <v>475.00000000000006</v>
      </c>
      <c r="I10" s="990">
        <f t="shared" si="1"/>
        <v>701.6248153618907</v>
      </c>
      <c r="J10" s="981"/>
      <c r="K10" s="984">
        <f>'Tirages des Manches'!G56</f>
        <v>14</v>
      </c>
      <c r="L10" s="983" t="str">
        <f>'Tirages des Manches'!H56</f>
        <v>Yannick KRUST</v>
      </c>
      <c r="M10" s="983" t="str">
        <f>'Tirages des Manches'!J56</f>
        <v>2,4Ghz</v>
      </c>
      <c r="N10" s="982" t="s">
        <v>42</v>
      </c>
      <c r="O10" s="1000">
        <v>9.51</v>
      </c>
      <c r="P10" s="1000">
        <v>85</v>
      </c>
      <c r="Q10" s="982">
        <f t="shared" si="2"/>
        <v>676</v>
      </c>
      <c r="R10" s="993">
        <f t="shared" si="3"/>
        <v>967.0958512160229</v>
      </c>
      <c r="S10" s="164"/>
      <c r="T10" s="984">
        <f>'Tirages des Manches'!G57</f>
        <v>15</v>
      </c>
      <c r="U10" s="983" t="str">
        <f>'Tirages des Manches'!H57</f>
        <v>Jean Philippe KRUST</v>
      </c>
      <c r="V10" s="983" t="str">
        <f>'Tirages des Manches'!J57</f>
        <v>2,4Ghz</v>
      </c>
      <c r="W10" s="982" t="s">
        <v>42</v>
      </c>
      <c r="X10" s="1000">
        <v>6.59</v>
      </c>
      <c r="Y10" s="1000">
        <v>100</v>
      </c>
      <c r="Z10" s="982">
        <f t="shared" si="4"/>
        <v>519</v>
      </c>
      <c r="AA10" s="993">
        <f t="shared" si="5"/>
        <v>1000</v>
      </c>
      <c r="AB10" s="164"/>
      <c r="AC10" s="979">
        <f t="shared" si="6"/>
        <v>475.00000000000006</v>
      </c>
      <c r="AD10" s="979">
        <f t="shared" si="7"/>
        <v>676</v>
      </c>
      <c r="AE10" s="979">
        <f t="shared" si="8"/>
        <v>519</v>
      </c>
      <c r="AF10" s="969"/>
      <c r="AG10" s="977"/>
      <c r="AH10" s="971"/>
      <c r="AI10" s="972"/>
      <c r="AJ10" s="973"/>
      <c r="AK10" s="349"/>
      <c r="AL10" s="965"/>
      <c r="AM10" s="349"/>
    </row>
    <row r="11" spans="2:39" ht="12.75">
      <c r="B11" s="984">
        <f>'Tirages des Manches'!G58</f>
        <v>16</v>
      </c>
      <c r="C11" s="983" t="str">
        <f>'Tirages des Manches'!H58</f>
        <v>Cédric LASCOMBES</v>
      </c>
      <c r="D11" s="983">
        <f>'Tirages des Manches'!J58</f>
        <v>41130</v>
      </c>
      <c r="E11" s="982" t="s">
        <v>105</v>
      </c>
      <c r="F11" s="1000">
        <v>9.57</v>
      </c>
      <c r="G11" s="1000">
        <v>80</v>
      </c>
      <c r="H11" s="982">
        <f t="shared" si="0"/>
        <v>677</v>
      </c>
      <c r="I11" s="990">
        <f t="shared" si="1"/>
        <v>999.9999999999999</v>
      </c>
      <c r="J11" s="981"/>
      <c r="K11" s="984">
        <f>'Tirages des Manches'!G59</f>
        <v>17</v>
      </c>
      <c r="L11" s="983" t="str">
        <f>'Tirages des Manches'!H59</f>
        <v>Patrick AUDOUI</v>
      </c>
      <c r="M11" s="983">
        <f>'Tirages des Manches'!J59</f>
        <v>41030</v>
      </c>
      <c r="N11" s="982" t="s">
        <v>105</v>
      </c>
      <c r="O11" s="1000">
        <v>10.04</v>
      </c>
      <c r="P11" s="1000">
        <v>100</v>
      </c>
      <c r="Q11" s="982">
        <f t="shared" si="2"/>
        <v>696.0000000000001</v>
      </c>
      <c r="R11" s="993">
        <f t="shared" si="3"/>
        <v>995.708154506438</v>
      </c>
      <c r="S11" s="164"/>
      <c r="T11" s="984">
        <f>'Tirages des Manches'!G60</f>
        <v>18</v>
      </c>
      <c r="U11" s="983" t="str">
        <f>'Tirages des Manches'!H60</f>
        <v>Yves GOAN</v>
      </c>
      <c r="V11" s="983">
        <f>'Tirages des Manches'!J60</f>
        <v>41080</v>
      </c>
      <c r="W11" s="982" t="s">
        <v>105</v>
      </c>
      <c r="X11" s="1000">
        <v>5.36</v>
      </c>
      <c r="Y11" s="1000">
        <v>35</v>
      </c>
      <c r="Z11" s="982">
        <f t="shared" si="4"/>
        <v>371</v>
      </c>
      <c r="AA11" s="993">
        <f t="shared" si="5"/>
        <v>714.8362235067437</v>
      </c>
      <c r="AB11" s="164"/>
      <c r="AC11" s="979">
        <f t="shared" si="6"/>
        <v>677</v>
      </c>
      <c r="AD11" s="979">
        <f t="shared" si="7"/>
        <v>696.0000000000001</v>
      </c>
      <c r="AE11" s="979">
        <f t="shared" si="8"/>
        <v>371</v>
      </c>
      <c r="AF11" s="969"/>
      <c r="AG11" s="978"/>
      <c r="AH11" s="971"/>
      <c r="AI11" s="972"/>
      <c r="AJ11" s="973"/>
      <c r="AK11" s="349"/>
      <c r="AL11" s="965"/>
      <c r="AM11" s="349"/>
    </row>
    <row r="12" spans="2:39" ht="12.75">
      <c r="B12" s="984">
        <f>'Tirages des Manches'!G61</f>
        <v>19</v>
      </c>
      <c r="C12" s="983" t="str">
        <f>'Tirages des Manches'!H61</f>
        <v>Philippe DURU</v>
      </c>
      <c r="D12" s="983">
        <f>'Tirages des Manches'!J61</f>
        <v>41170</v>
      </c>
      <c r="E12" s="982" t="s">
        <v>106</v>
      </c>
      <c r="F12" s="1000">
        <v>10.03</v>
      </c>
      <c r="G12" s="1000">
        <v>80</v>
      </c>
      <c r="H12" s="982">
        <f t="shared" si="0"/>
        <v>677.0000000000001</v>
      </c>
      <c r="I12" s="990">
        <f t="shared" si="1"/>
        <v>1000.0000000000001</v>
      </c>
      <c r="J12" s="981"/>
      <c r="K12" s="984">
        <f>'Tirages des Manches'!G62</f>
        <v>20</v>
      </c>
      <c r="L12" s="983" t="str">
        <f>'Tirages des Manches'!H62</f>
        <v>Jacques LE RALLIC</v>
      </c>
      <c r="M12" s="983">
        <f>'Tirages des Manches'!J62</f>
        <v>41180</v>
      </c>
      <c r="N12" s="982" t="s">
        <v>106</v>
      </c>
      <c r="O12" s="1000">
        <v>8.26</v>
      </c>
      <c r="P12" s="1000">
        <v>30</v>
      </c>
      <c r="Q12" s="982">
        <f t="shared" si="2"/>
        <v>536</v>
      </c>
      <c r="R12" s="993">
        <f t="shared" si="3"/>
        <v>766.8097281831188</v>
      </c>
      <c r="S12" s="164"/>
      <c r="T12" s="984">
        <f>'Tirages des Manches'!G63</f>
        <v>21</v>
      </c>
      <c r="U12" s="983">
        <f>'Tirages des Manches'!H63</f>
        <v>0</v>
      </c>
      <c r="V12" s="983">
        <f>'Tirages des Manches'!J63</f>
        <v>0</v>
      </c>
      <c r="W12" s="982" t="s">
        <v>106</v>
      </c>
      <c r="X12" s="1000"/>
      <c r="Y12" s="1000"/>
      <c r="Z12" s="982">
        <f t="shared" si="4"/>
        <v>0</v>
      </c>
      <c r="AA12" s="993">
        <f t="shared" si="5"/>
        <v>0</v>
      </c>
      <c r="AB12" s="164"/>
      <c r="AC12" s="979">
        <f t="shared" si="6"/>
        <v>677.0000000000001</v>
      </c>
      <c r="AD12" s="979">
        <f t="shared" si="7"/>
        <v>536</v>
      </c>
      <c r="AE12" s="979">
        <f t="shared" si="8"/>
        <v>0</v>
      </c>
      <c r="AF12" s="969"/>
      <c r="AG12" s="978"/>
      <c r="AH12" s="971"/>
      <c r="AI12" s="972"/>
      <c r="AJ12" s="973"/>
      <c r="AK12" s="349"/>
      <c r="AL12" s="965"/>
      <c r="AM12" s="349"/>
    </row>
    <row r="13" spans="2:39" ht="12.75">
      <c r="B13" s="984">
        <f>'Tirages des Manches'!G64</f>
        <v>22</v>
      </c>
      <c r="C13" s="983">
        <f>'Tirages des Manches'!H64</f>
        <v>0</v>
      </c>
      <c r="D13" s="983">
        <f>'Tirages des Manches'!J64</f>
        <v>0</v>
      </c>
      <c r="E13" s="982" t="s">
        <v>107</v>
      </c>
      <c r="F13" s="1000"/>
      <c r="G13" s="1000"/>
      <c r="H13" s="982">
        <f t="shared" si="0"/>
        <v>0</v>
      </c>
      <c r="I13" s="990">
        <f t="shared" si="1"/>
        <v>0</v>
      </c>
      <c r="J13" s="981"/>
      <c r="K13" s="984">
        <f>'Tirages des Manches'!G65</f>
        <v>23</v>
      </c>
      <c r="L13" s="983">
        <f>'Tirages des Manches'!H65</f>
        <v>0</v>
      </c>
      <c r="M13" s="983">
        <f>'Tirages des Manches'!J65</f>
        <v>0</v>
      </c>
      <c r="N13" s="982" t="s">
        <v>107</v>
      </c>
      <c r="O13" s="1000"/>
      <c r="P13" s="1000"/>
      <c r="Q13" s="982">
        <f t="shared" si="2"/>
        <v>0</v>
      </c>
      <c r="R13" s="993">
        <f t="shared" si="3"/>
        <v>0</v>
      </c>
      <c r="S13" s="164"/>
      <c r="T13" s="984">
        <f>'Tirages des Manches'!G66</f>
        <v>24</v>
      </c>
      <c r="U13" s="983">
        <f>'Tirages des Manches'!H66</f>
        <v>0</v>
      </c>
      <c r="V13" s="983">
        <f>'Tirages des Manches'!J66</f>
        <v>0</v>
      </c>
      <c r="W13" s="982" t="s">
        <v>107</v>
      </c>
      <c r="X13" s="1000"/>
      <c r="Y13" s="1000"/>
      <c r="Z13" s="982">
        <f t="shared" si="4"/>
        <v>0</v>
      </c>
      <c r="AA13" s="993">
        <f t="shared" si="5"/>
        <v>0</v>
      </c>
      <c r="AB13" s="164"/>
      <c r="AC13" s="979">
        <f t="shared" si="6"/>
        <v>0</v>
      </c>
      <c r="AD13" s="979">
        <f t="shared" si="7"/>
        <v>0</v>
      </c>
      <c r="AE13" s="979">
        <f t="shared" si="8"/>
        <v>0</v>
      </c>
      <c r="AF13" s="969"/>
      <c r="AG13" s="978"/>
      <c r="AH13" s="971"/>
      <c r="AI13" s="972"/>
      <c r="AJ13" s="973"/>
      <c r="AK13" s="349"/>
      <c r="AL13" s="965"/>
      <c r="AM13" s="349"/>
    </row>
    <row r="14" spans="2:39" ht="12.75">
      <c r="B14" s="984">
        <f>'Tirages des Manches'!G67</f>
        <v>25</v>
      </c>
      <c r="C14" s="983">
        <f>'Tirages des Manches'!H67</f>
        <v>0</v>
      </c>
      <c r="D14" s="983">
        <f>'Tirages des Manches'!J67</f>
        <v>0</v>
      </c>
      <c r="E14" s="982" t="s">
        <v>550</v>
      </c>
      <c r="F14" s="1000"/>
      <c r="G14" s="1000"/>
      <c r="H14" s="982">
        <f t="shared" si="0"/>
        <v>0</v>
      </c>
      <c r="I14" s="990">
        <f t="shared" si="1"/>
        <v>0</v>
      </c>
      <c r="J14" s="981"/>
      <c r="K14" s="984">
        <f>'Tirages des Manches'!G68</f>
        <v>26</v>
      </c>
      <c r="L14" s="983">
        <f>'Tirages des Manches'!H68</f>
        <v>0</v>
      </c>
      <c r="M14" s="983">
        <f>'Tirages des Manches'!J68</f>
        <v>0</v>
      </c>
      <c r="N14" s="982" t="s">
        <v>550</v>
      </c>
      <c r="O14" s="1000"/>
      <c r="P14" s="1000"/>
      <c r="Q14" s="982">
        <f t="shared" si="2"/>
        <v>0</v>
      </c>
      <c r="R14" s="993">
        <f t="shared" si="3"/>
        <v>0</v>
      </c>
      <c r="S14" s="164"/>
      <c r="T14" s="984">
        <f>'Tirages des Manches'!G69</f>
        <v>27</v>
      </c>
      <c r="U14" s="983">
        <f>'Tirages des Manches'!H69</f>
        <v>0</v>
      </c>
      <c r="V14" s="983">
        <f>'Tirages des Manches'!J69</f>
        <v>0</v>
      </c>
      <c r="W14" s="982" t="s">
        <v>550</v>
      </c>
      <c r="X14" s="1000"/>
      <c r="Y14" s="1000"/>
      <c r="Z14" s="982">
        <f t="shared" si="4"/>
        <v>0</v>
      </c>
      <c r="AA14" s="993">
        <f t="shared" si="5"/>
        <v>0</v>
      </c>
      <c r="AB14" s="164"/>
      <c r="AC14" s="979">
        <f t="shared" si="6"/>
        <v>0</v>
      </c>
      <c r="AD14" s="979">
        <f t="shared" si="7"/>
        <v>0</v>
      </c>
      <c r="AE14" s="979">
        <f t="shared" si="8"/>
        <v>0</v>
      </c>
      <c r="AF14" s="969"/>
      <c r="AG14" s="978"/>
      <c r="AH14" s="971"/>
      <c r="AI14" s="972"/>
      <c r="AJ14" s="973"/>
      <c r="AK14" s="349"/>
      <c r="AL14" s="965"/>
      <c r="AM14" s="349"/>
    </row>
    <row r="15" spans="2:39" ht="12.75">
      <c r="B15" s="984"/>
      <c r="C15" s="983"/>
      <c r="D15" s="983"/>
      <c r="E15" s="982" t="s">
        <v>558</v>
      </c>
      <c r="F15" s="1000"/>
      <c r="G15" s="1000"/>
      <c r="H15" s="982">
        <f t="shared" si="0"/>
        <v>0</v>
      </c>
      <c r="I15" s="990">
        <f t="shared" si="1"/>
        <v>0</v>
      </c>
      <c r="J15" s="981"/>
      <c r="K15" s="984"/>
      <c r="L15" s="983"/>
      <c r="M15" s="983"/>
      <c r="N15" s="982" t="s">
        <v>558</v>
      </c>
      <c r="O15" s="1000"/>
      <c r="P15" s="1000"/>
      <c r="Q15" s="982">
        <f t="shared" si="2"/>
        <v>0</v>
      </c>
      <c r="R15" s="993">
        <f t="shared" si="3"/>
        <v>0</v>
      </c>
      <c r="S15" s="164"/>
      <c r="T15" s="984"/>
      <c r="U15" s="983"/>
      <c r="V15" s="983"/>
      <c r="W15" s="982" t="s">
        <v>558</v>
      </c>
      <c r="X15" s="1000"/>
      <c r="Y15" s="1000"/>
      <c r="Z15" s="982">
        <f t="shared" si="4"/>
        <v>0</v>
      </c>
      <c r="AA15" s="993">
        <f t="shared" si="5"/>
        <v>0</v>
      </c>
      <c r="AB15" s="164"/>
      <c r="AC15" s="979">
        <f t="shared" si="6"/>
        <v>0</v>
      </c>
      <c r="AD15" s="979">
        <f t="shared" si="7"/>
        <v>0</v>
      </c>
      <c r="AE15" s="979">
        <f t="shared" si="8"/>
        <v>0</v>
      </c>
      <c r="AF15" s="349"/>
      <c r="AG15" s="349"/>
      <c r="AH15" s="349"/>
      <c r="AI15" s="349"/>
      <c r="AJ15" s="349"/>
      <c r="AK15" s="349"/>
      <c r="AL15" s="349"/>
      <c r="AM15" s="349"/>
    </row>
    <row r="16" spans="2:31" ht="12.75">
      <c r="B16" s="984"/>
      <c r="C16" s="983"/>
      <c r="D16" s="983"/>
      <c r="E16" s="982" t="s">
        <v>559</v>
      </c>
      <c r="F16" s="1000"/>
      <c r="G16" s="1000"/>
      <c r="H16" s="982">
        <f t="shared" si="0"/>
        <v>0</v>
      </c>
      <c r="I16" s="990">
        <f t="shared" si="1"/>
        <v>0</v>
      </c>
      <c r="J16" s="981"/>
      <c r="K16" s="984"/>
      <c r="L16" s="983"/>
      <c r="M16" s="983"/>
      <c r="N16" s="982" t="s">
        <v>559</v>
      </c>
      <c r="O16" s="1000"/>
      <c r="P16" s="1000"/>
      <c r="Q16" s="982">
        <f t="shared" si="2"/>
        <v>0</v>
      </c>
      <c r="R16" s="993">
        <f t="shared" si="3"/>
        <v>0</v>
      </c>
      <c r="S16" s="164"/>
      <c r="T16" s="984"/>
      <c r="U16" s="983"/>
      <c r="V16" s="983"/>
      <c r="W16" s="982" t="s">
        <v>559</v>
      </c>
      <c r="X16" s="1000"/>
      <c r="Y16" s="1000"/>
      <c r="Z16" s="982">
        <f t="shared" si="4"/>
        <v>0</v>
      </c>
      <c r="AA16" s="993">
        <f t="shared" si="5"/>
        <v>0</v>
      </c>
      <c r="AB16" s="164"/>
      <c r="AC16" s="979">
        <f t="shared" si="6"/>
        <v>0</v>
      </c>
      <c r="AD16" s="979">
        <f t="shared" si="7"/>
        <v>0</v>
      </c>
      <c r="AE16" s="979">
        <f t="shared" si="8"/>
        <v>0</v>
      </c>
    </row>
    <row r="17" spans="2:31" ht="13.5" thickBot="1">
      <c r="B17" s="985"/>
      <c r="C17" s="986"/>
      <c r="D17" s="986"/>
      <c r="E17" s="987" t="s">
        <v>560</v>
      </c>
      <c r="F17" s="1001"/>
      <c r="G17" s="1001"/>
      <c r="H17" s="987">
        <f t="shared" si="0"/>
        <v>0</v>
      </c>
      <c r="I17" s="991">
        <f t="shared" si="1"/>
        <v>0</v>
      </c>
      <c r="J17" s="981"/>
      <c r="K17" s="985"/>
      <c r="L17" s="986"/>
      <c r="M17" s="986"/>
      <c r="N17" s="987" t="s">
        <v>560</v>
      </c>
      <c r="O17" s="1001"/>
      <c r="P17" s="1001"/>
      <c r="Q17" s="987">
        <f t="shared" si="2"/>
        <v>0</v>
      </c>
      <c r="R17" s="994">
        <f t="shared" si="3"/>
        <v>0</v>
      </c>
      <c r="S17" s="164"/>
      <c r="T17" s="985"/>
      <c r="U17" s="986"/>
      <c r="V17" s="986"/>
      <c r="W17" s="987" t="s">
        <v>560</v>
      </c>
      <c r="X17" s="1001"/>
      <c r="Y17" s="1001"/>
      <c r="Z17" s="987">
        <f t="shared" si="4"/>
        <v>0</v>
      </c>
      <c r="AA17" s="994">
        <f t="shared" si="5"/>
        <v>0</v>
      </c>
      <c r="AB17" s="164"/>
      <c r="AC17" s="979">
        <f t="shared" si="6"/>
        <v>0</v>
      </c>
      <c r="AD17" s="979">
        <f t="shared" si="7"/>
        <v>0</v>
      </c>
      <c r="AE17" s="979">
        <f t="shared" si="8"/>
        <v>0</v>
      </c>
    </row>
    <row r="18" ht="12.75"/>
    <row r="19" ht="12.75"/>
    <row r="20" ht="13.5" thickBot="1"/>
    <row r="21" spans="12:13" ht="13.5" thickBot="1">
      <c r="L21" s="1018" t="s">
        <v>21</v>
      </c>
      <c r="M21" s="8"/>
    </row>
    <row r="22" spans="3:27" ht="13.5" thickBot="1">
      <c r="C22" s="1017" t="s">
        <v>554</v>
      </c>
      <c r="I22" s="992">
        <f>MAX(H24:H35)</f>
        <v>700</v>
      </c>
      <c r="L22" s="1017" t="s">
        <v>555</v>
      </c>
      <c r="R22" s="992">
        <f>MAX(Q24:Q35)</f>
        <v>694</v>
      </c>
      <c r="U22" s="1013" t="s">
        <v>556</v>
      </c>
      <c r="AA22" s="992">
        <f>MAX(Z24:Z35)</f>
        <v>676.9999999999999</v>
      </c>
    </row>
    <row r="23" spans="2:30" ht="13.5" thickBot="1">
      <c r="B23" s="1007" t="s">
        <v>25</v>
      </c>
      <c r="C23" s="1008" t="s">
        <v>24</v>
      </c>
      <c r="D23" s="1009"/>
      <c r="E23" s="1009"/>
      <c r="F23" s="1008" t="s">
        <v>43</v>
      </c>
      <c r="G23" s="1008" t="s">
        <v>50</v>
      </c>
      <c r="H23" s="1008" t="s">
        <v>44</v>
      </c>
      <c r="I23" s="1010" t="s">
        <v>45</v>
      </c>
      <c r="J23" s="164"/>
      <c r="K23" s="1012" t="s">
        <v>25</v>
      </c>
      <c r="L23" s="1008" t="s">
        <v>24</v>
      </c>
      <c r="M23" s="1009"/>
      <c r="N23" s="1009"/>
      <c r="O23" s="1008" t="s">
        <v>43</v>
      </c>
      <c r="P23" s="1008" t="s">
        <v>50</v>
      </c>
      <c r="Q23" s="1008" t="s">
        <v>44</v>
      </c>
      <c r="R23" s="1010" t="s">
        <v>45</v>
      </c>
      <c r="S23" s="164"/>
      <c r="T23" s="1012" t="s">
        <v>25</v>
      </c>
      <c r="U23" s="1008" t="s">
        <v>24</v>
      </c>
      <c r="V23" s="1009"/>
      <c r="W23" s="1009"/>
      <c r="X23" s="1008" t="s">
        <v>43</v>
      </c>
      <c r="Y23" s="1008" t="s">
        <v>50</v>
      </c>
      <c r="Z23" s="1008" t="s">
        <v>44</v>
      </c>
      <c r="AA23" s="1010" t="s">
        <v>45</v>
      </c>
      <c r="AC23" s="4"/>
      <c r="AD23" s="4"/>
    </row>
    <row r="24" spans="2:31" ht="12.75">
      <c r="B24" s="995">
        <f>B6</f>
        <v>1</v>
      </c>
      <c r="C24" s="996" t="str">
        <f>C6</f>
        <v>Laurent GAUTHIE</v>
      </c>
      <c r="D24" s="996" t="str">
        <f>D6</f>
        <v>2,4Ghz</v>
      </c>
      <c r="E24" s="988" t="s">
        <v>16</v>
      </c>
      <c r="F24" s="999">
        <v>10</v>
      </c>
      <c r="G24" s="999">
        <v>95</v>
      </c>
      <c r="H24" s="988">
        <f>AC24</f>
        <v>695</v>
      </c>
      <c r="I24" s="997">
        <f>IF(AC24,1000/I$22*AC24,0)</f>
        <v>992.8571428571429</v>
      </c>
      <c r="J24" s="981"/>
      <c r="K24" s="995">
        <f>K6</f>
        <v>2</v>
      </c>
      <c r="L24" s="996" t="str">
        <f>L6</f>
        <v>Fabrice ESTIVAL</v>
      </c>
      <c r="M24" s="996" t="str">
        <f>M6</f>
        <v>2,4Ghz</v>
      </c>
      <c r="N24" s="988" t="s">
        <v>16</v>
      </c>
      <c r="O24" s="999">
        <v>9.58</v>
      </c>
      <c r="P24" s="999">
        <v>90</v>
      </c>
      <c r="Q24" s="988">
        <f>AD24</f>
        <v>688</v>
      </c>
      <c r="R24" s="997">
        <f>IF(AD24,1000/R$22*AD24,0)</f>
        <v>991.3544668587896</v>
      </c>
      <c r="S24" s="981"/>
      <c r="T24" s="995">
        <f>T6</f>
        <v>3</v>
      </c>
      <c r="U24" s="996" t="str">
        <f>U6</f>
        <v>Sylvain COULOMB</v>
      </c>
      <c r="V24" s="996">
        <f>V6</f>
        <v>35010</v>
      </c>
      <c r="W24" s="988" t="s">
        <v>16</v>
      </c>
      <c r="X24" s="999">
        <v>9.37</v>
      </c>
      <c r="Y24" s="999">
        <v>100</v>
      </c>
      <c r="Z24" s="988">
        <f>AE24</f>
        <v>676.9999999999999</v>
      </c>
      <c r="AA24" s="998">
        <f>IF(Z24,1000/AA$22*Z24,0)</f>
        <v>1000</v>
      </c>
      <c r="AB24" s="164"/>
      <c r="AC24" s="979">
        <f>IF(F24&lt;10,ROUNDDOWN(F24,0)*60+(F24-ROUNDDOWN(F24,0))*100+G24,ROUNDDOWN(F24,0)*60-(F24-ROUNDDOWN(F24,0))*100+G24)</f>
        <v>695</v>
      </c>
      <c r="AD24" s="979">
        <f>IF(O24&lt;10,ROUNDDOWN(O24,0)*60+(O24-ROUNDDOWN(O24,0))*100+P24,ROUNDDOWN(O24,0)*60-(O24-ROUNDDOWN(O24,0))*100+P24)</f>
        <v>688</v>
      </c>
      <c r="AE24" s="979">
        <f>IF(X24&lt;10,ROUNDDOWN(X24,0)*60+(X24-ROUNDDOWN(X24,0))*100+Y24,ROUNDDOWN(X24,0)*60-(X24-ROUNDDOWN(X24,0))*100+Y24)</f>
        <v>676.9999999999999</v>
      </c>
    </row>
    <row r="25" spans="2:31" ht="12.75">
      <c r="B25" s="984">
        <f>K7</f>
        <v>5</v>
      </c>
      <c r="C25" s="983" t="str">
        <f>L7</f>
        <v>Frédéric VANDRIESSCHE</v>
      </c>
      <c r="D25" s="983" t="str">
        <f>M7</f>
        <v>2,4Ghz</v>
      </c>
      <c r="E25" s="982" t="s">
        <v>17</v>
      </c>
      <c r="F25" s="1000">
        <v>10</v>
      </c>
      <c r="G25" s="1000">
        <v>100</v>
      </c>
      <c r="H25" s="982">
        <f aca="true" t="shared" si="9" ref="H25:H35">AC25</f>
        <v>700</v>
      </c>
      <c r="I25" s="990">
        <f aca="true" t="shared" si="10" ref="I25:I35">IF(AC25,1000/I$22*AC25,0)</f>
        <v>1000</v>
      </c>
      <c r="J25" s="981"/>
      <c r="K25" s="984">
        <f>T7</f>
        <v>6</v>
      </c>
      <c r="L25" s="983" t="str">
        <f>U7</f>
        <v>Rudy BEUN</v>
      </c>
      <c r="M25" s="983" t="str">
        <f>V7</f>
        <v>2,4Ghz</v>
      </c>
      <c r="N25" s="982" t="s">
        <v>17</v>
      </c>
      <c r="O25" s="1000">
        <v>9.48</v>
      </c>
      <c r="P25" s="1000">
        <v>95</v>
      </c>
      <c r="Q25" s="982">
        <f aca="true" t="shared" si="11" ref="Q25:Q35">AD25</f>
        <v>683</v>
      </c>
      <c r="R25" s="990">
        <f aca="true" t="shared" si="12" ref="R25:R35">IF(AD25,1000/R$22*AD25,0)</f>
        <v>984.149855907781</v>
      </c>
      <c r="S25" s="981"/>
      <c r="T25" s="984">
        <f>B7</f>
        <v>4</v>
      </c>
      <c r="U25" s="983" t="str">
        <f>C7</f>
        <v>Rémi LEJEUNE</v>
      </c>
      <c r="V25" s="983" t="str">
        <f>D7</f>
        <v>2,4Ghz</v>
      </c>
      <c r="W25" s="982" t="s">
        <v>17</v>
      </c>
      <c r="X25" s="1000">
        <v>9.47</v>
      </c>
      <c r="Y25" s="1000">
        <v>80</v>
      </c>
      <c r="Z25" s="982">
        <f aca="true" t="shared" si="13" ref="Z25:Z35">AE25</f>
        <v>667.0000000000001</v>
      </c>
      <c r="AA25" s="993">
        <f aca="true" t="shared" si="14" ref="AA25:AA35">IF(Z25,1000/AA$22*Z25,0)</f>
        <v>985.2289512555395</v>
      </c>
      <c r="AB25" s="164"/>
      <c r="AC25" s="979">
        <f aca="true" t="shared" si="15" ref="AC25:AC35">IF(F25&lt;10,ROUNDDOWN(F25,0)*60+(F25-ROUNDDOWN(F25,0))*100+G25,ROUNDDOWN(F25,0)*60-(F25-ROUNDDOWN(F25,0))*100+G25)</f>
        <v>700</v>
      </c>
      <c r="AD25" s="979">
        <f aca="true" t="shared" si="16" ref="AD25:AD35">IF(O25&lt;10,ROUNDDOWN(O25,0)*60+(O25-ROUNDDOWN(O25,0))*100+P25,ROUNDDOWN(O25,0)*60-(O25-ROUNDDOWN(O25,0))*100+P25)</f>
        <v>683</v>
      </c>
      <c r="AE25" s="979">
        <f aca="true" t="shared" si="17" ref="AE25:AE35">IF(X25&lt;10,ROUNDDOWN(X25,0)*60+(X25-ROUNDDOWN(X25,0))*100+Y25,ROUNDDOWN(X25,0)*60-(X25-ROUNDDOWN(X25,0))*100+Y25)</f>
        <v>667.0000000000001</v>
      </c>
    </row>
    <row r="26" spans="2:31" ht="12.75">
      <c r="B26" s="984">
        <f>T8</f>
        <v>9</v>
      </c>
      <c r="C26" s="983" t="str">
        <f>U8</f>
        <v>Jean-Michel FRAISSE</v>
      </c>
      <c r="D26" s="983">
        <f>V8</f>
        <v>41150</v>
      </c>
      <c r="E26" s="982" t="s">
        <v>18</v>
      </c>
      <c r="F26" s="1000">
        <v>10.02</v>
      </c>
      <c r="G26" s="1000">
        <v>90</v>
      </c>
      <c r="H26" s="982">
        <f t="shared" si="9"/>
        <v>688</v>
      </c>
      <c r="I26" s="990">
        <f t="shared" si="10"/>
        <v>982.8571428571429</v>
      </c>
      <c r="J26" s="981"/>
      <c r="K26" s="984">
        <f>B8</f>
        <v>7</v>
      </c>
      <c r="L26" s="983" t="str">
        <f>C8</f>
        <v>Daniel PINOTEAU</v>
      </c>
      <c r="M26" s="983" t="str">
        <f>D8</f>
        <v>2,4Ghz</v>
      </c>
      <c r="N26" s="982" t="s">
        <v>18</v>
      </c>
      <c r="O26" s="1000">
        <v>9.59</v>
      </c>
      <c r="P26" s="1000">
        <v>95</v>
      </c>
      <c r="Q26" s="982">
        <f t="shared" si="11"/>
        <v>694</v>
      </c>
      <c r="R26" s="990">
        <f t="shared" si="12"/>
        <v>1000</v>
      </c>
      <c r="S26" s="981"/>
      <c r="T26" s="984">
        <f>K8</f>
        <v>8</v>
      </c>
      <c r="U26" s="983" t="str">
        <f>L8</f>
        <v>Christian PINOTEAU</v>
      </c>
      <c r="V26" s="983">
        <f>M8</f>
        <v>41200</v>
      </c>
      <c r="W26" s="982" t="s">
        <v>18</v>
      </c>
      <c r="X26" s="1000">
        <v>6.55</v>
      </c>
      <c r="Y26" s="1000">
        <v>100</v>
      </c>
      <c r="Z26" s="982">
        <f t="shared" si="13"/>
        <v>515</v>
      </c>
      <c r="AA26" s="993">
        <f t="shared" si="14"/>
        <v>760.7090103397343</v>
      </c>
      <c r="AB26" s="164"/>
      <c r="AC26" s="979">
        <f t="shared" si="15"/>
        <v>688</v>
      </c>
      <c r="AD26" s="979">
        <f t="shared" si="16"/>
        <v>694</v>
      </c>
      <c r="AE26" s="979">
        <f t="shared" si="17"/>
        <v>515</v>
      </c>
    </row>
    <row r="27" spans="2:31" ht="12.75">
      <c r="B27" s="984">
        <f>B9</f>
        <v>10</v>
      </c>
      <c r="C27" s="983" t="str">
        <f>C9</f>
        <v>Philippe LAGRUE</v>
      </c>
      <c r="D27" s="983">
        <f>D9</f>
        <v>72430</v>
      </c>
      <c r="E27" s="982" t="s">
        <v>19</v>
      </c>
      <c r="F27" s="1000">
        <v>0</v>
      </c>
      <c r="G27" s="1000">
        <v>0</v>
      </c>
      <c r="H27" s="982">
        <f t="shared" si="9"/>
        <v>0</v>
      </c>
      <c r="I27" s="990">
        <f t="shared" si="10"/>
        <v>0</v>
      </c>
      <c r="J27" s="981"/>
      <c r="K27" s="984">
        <f>K9</f>
        <v>11</v>
      </c>
      <c r="L27" s="983" t="str">
        <f>L9</f>
        <v>Jérémy LAGRUE</v>
      </c>
      <c r="M27" s="983" t="str">
        <f>M9</f>
        <v>2,4Ghz</v>
      </c>
      <c r="N27" s="982" t="s">
        <v>19</v>
      </c>
      <c r="O27" s="1000">
        <v>10.01</v>
      </c>
      <c r="P27" s="1000">
        <v>95</v>
      </c>
      <c r="Q27" s="982">
        <f t="shared" si="11"/>
        <v>694</v>
      </c>
      <c r="R27" s="990">
        <f t="shared" si="12"/>
        <v>1000</v>
      </c>
      <c r="S27" s="981"/>
      <c r="T27" s="984">
        <f>T9</f>
        <v>12</v>
      </c>
      <c r="U27" s="983" t="str">
        <f>U9</f>
        <v>Patrick MEDARD</v>
      </c>
      <c r="V27" s="983" t="str">
        <f>V9</f>
        <v>2,4Ghz</v>
      </c>
      <c r="W27" s="982" t="s">
        <v>19</v>
      </c>
      <c r="X27" s="1000">
        <v>8.48</v>
      </c>
      <c r="Y27" s="1000">
        <v>85</v>
      </c>
      <c r="Z27" s="982">
        <f t="shared" si="13"/>
        <v>613</v>
      </c>
      <c r="AA27" s="993">
        <f t="shared" si="14"/>
        <v>905.4652880354507</v>
      </c>
      <c r="AB27" s="164"/>
      <c r="AC27" s="979">
        <f t="shared" si="15"/>
        <v>0</v>
      </c>
      <c r="AD27" s="979">
        <f t="shared" si="16"/>
        <v>694</v>
      </c>
      <c r="AE27" s="979">
        <f t="shared" si="17"/>
        <v>613</v>
      </c>
    </row>
    <row r="28" spans="2:31" ht="12.75">
      <c r="B28" s="984">
        <f>K10</f>
        <v>14</v>
      </c>
      <c r="C28" s="983" t="str">
        <f>L10</f>
        <v>Yannick KRUST</v>
      </c>
      <c r="D28" s="983" t="str">
        <f>M10</f>
        <v>2,4Ghz</v>
      </c>
      <c r="E28" s="982" t="s">
        <v>42</v>
      </c>
      <c r="F28" s="1000">
        <v>10.01</v>
      </c>
      <c r="G28" s="1000">
        <v>100</v>
      </c>
      <c r="H28" s="982">
        <f t="shared" si="9"/>
        <v>699</v>
      </c>
      <c r="I28" s="990">
        <f t="shared" si="10"/>
        <v>998.5714285714286</v>
      </c>
      <c r="J28" s="981"/>
      <c r="K28" s="984">
        <f>T10</f>
        <v>15</v>
      </c>
      <c r="L28" s="983" t="str">
        <f>U10</f>
        <v>Jean Philippe KRUST</v>
      </c>
      <c r="M28" s="983" t="str">
        <f>V10</f>
        <v>2,4Ghz</v>
      </c>
      <c r="N28" s="982" t="s">
        <v>42</v>
      </c>
      <c r="O28" s="1000">
        <v>9.57</v>
      </c>
      <c r="P28" s="1000">
        <v>90</v>
      </c>
      <c r="Q28" s="982">
        <f t="shared" si="11"/>
        <v>687</v>
      </c>
      <c r="R28" s="990">
        <f t="shared" si="12"/>
        <v>989.9135446685879</v>
      </c>
      <c r="S28" s="981"/>
      <c r="T28" s="984">
        <f>B10</f>
        <v>13</v>
      </c>
      <c r="U28" s="983" t="str">
        <f>C10</f>
        <v>Stephane MOGNOL</v>
      </c>
      <c r="V28" s="983">
        <f>D10</f>
        <v>41110</v>
      </c>
      <c r="W28" s="982" t="s">
        <v>42</v>
      </c>
      <c r="X28" s="1000">
        <v>8.56</v>
      </c>
      <c r="Y28" s="1000">
        <v>100</v>
      </c>
      <c r="Z28" s="982">
        <f t="shared" si="13"/>
        <v>636</v>
      </c>
      <c r="AA28" s="993">
        <f t="shared" si="14"/>
        <v>939.4387001477106</v>
      </c>
      <c r="AB28" s="164"/>
      <c r="AC28" s="979">
        <f t="shared" si="15"/>
        <v>699</v>
      </c>
      <c r="AD28" s="979">
        <f t="shared" si="16"/>
        <v>687</v>
      </c>
      <c r="AE28" s="979">
        <f t="shared" si="17"/>
        <v>636</v>
      </c>
    </row>
    <row r="29" spans="2:31" ht="12.75">
      <c r="B29" s="984">
        <f>T11</f>
        <v>18</v>
      </c>
      <c r="C29" s="983" t="str">
        <f>U11</f>
        <v>Yves GOAN</v>
      </c>
      <c r="D29" s="983">
        <f>V11</f>
        <v>41080</v>
      </c>
      <c r="E29" s="982" t="s">
        <v>105</v>
      </c>
      <c r="F29" s="1000">
        <v>10.01</v>
      </c>
      <c r="G29" s="1000">
        <v>40</v>
      </c>
      <c r="H29" s="982">
        <f t="shared" si="9"/>
        <v>639</v>
      </c>
      <c r="I29" s="990">
        <f t="shared" si="10"/>
        <v>912.8571428571429</v>
      </c>
      <c r="J29" s="981"/>
      <c r="K29" s="984">
        <f>B11</f>
        <v>16</v>
      </c>
      <c r="L29" s="983" t="str">
        <f>C11</f>
        <v>Cédric LASCOMBES</v>
      </c>
      <c r="M29" s="983">
        <f>D11</f>
        <v>41130</v>
      </c>
      <c r="N29" s="982" t="s">
        <v>105</v>
      </c>
      <c r="O29" s="1000">
        <v>9.55</v>
      </c>
      <c r="P29" s="1000">
        <v>70</v>
      </c>
      <c r="Q29" s="982">
        <f t="shared" si="11"/>
        <v>665.0000000000001</v>
      </c>
      <c r="R29" s="990">
        <f t="shared" si="12"/>
        <v>958.21325648415</v>
      </c>
      <c r="S29" s="981"/>
      <c r="T29" s="984">
        <f>K11</f>
        <v>17</v>
      </c>
      <c r="U29" s="983" t="str">
        <f>L11</f>
        <v>Patrick AUDOUI</v>
      </c>
      <c r="V29" s="983">
        <f>M11</f>
        <v>41030</v>
      </c>
      <c r="W29" s="982" t="s">
        <v>105</v>
      </c>
      <c r="X29" s="1000">
        <v>6</v>
      </c>
      <c r="Y29" s="1000">
        <v>100</v>
      </c>
      <c r="Z29" s="982">
        <f t="shared" si="13"/>
        <v>460</v>
      </c>
      <c r="AA29" s="993">
        <f t="shared" si="14"/>
        <v>679.4682422451996</v>
      </c>
      <c r="AB29" s="164"/>
      <c r="AC29" s="979">
        <f t="shared" si="15"/>
        <v>639</v>
      </c>
      <c r="AD29" s="979">
        <f t="shared" si="16"/>
        <v>665.0000000000001</v>
      </c>
      <c r="AE29" s="979">
        <f t="shared" si="17"/>
        <v>460</v>
      </c>
    </row>
    <row r="30" spans="2:31" ht="12.75">
      <c r="B30" s="984">
        <f>B12</f>
        <v>19</v>
      </c>
      <c r="C30" s="983" t="str">
        <f>C12</f>
        <v>Philippe DURU</v>
      </c>
      <c r="D30" s="983">
        <f>D12</f>
        <v>41170</v>
      </c>
      <c r="E30" s="982" t="s">
        <v>106</v>
      </c>
      <c r="F30" s="1000">
        <v>6.39</v>
      </c>
      <c r="G30" s="1000">
        <v>35</v>
      </c>
      <c r="H30" s="982">
        <f t="shared" si="9"/>
        <v>434</v>
      </c>
      <c r="I30" s="990">
        <f t="shared" si="10"/>
        <v>620</v>
      </c>
      <c r="J30" s="981"/>
      <c r="K30" s="984">
        <f>K12</f>
        <v>20</v>
      </c>
      <c r="L30" s="983" t="str">
        <f>L12</f>
        <v>Jacques LE RALLIC</v>
      </c>
      <c r="M30" s="983">
        <f>M12</f>
        <v>41180</v>
      </c>
      <c r="N30" s="982" t="s">
        <v>106</v>
      </c>
      <c r="O30" s="1000">
        <v>10.18</v>
      </c>
      <c r="P30" s="1000">
        <v>75</v>
      </c>
      <c r="Q30" s="982">
        <f t="shared" si="11"/>
        <v>657</v>
      </c>
      <c r="R30" s="990">
        <f t="shared" si="12"/>
        <v>946.685878962536</v>
      </c>
      <c r="S30" s="981"/>
      <c r="T30" s="984">
        <f>T12</f>
        <v>21</v>
      </c>
      <c r="U30" s="983">
        <f>U12</f>
        <v>0</v>
      </c>
      <c r="V30" s="983">
        <f>V12</f>
        <v>0</v>
      </c>
      <c r="W30" s="982" t="s">
        <v>106</v>
      </c>
      <c r="X30" s="1000"/>
      <c r="Y30" s="1000"/>
      <c r="Z30" s="982">
        <f t="shared" si="13"/>
        <v>0</v>
      </c>
      <c r="AA30" s="993">
        <f t="shared" si="14"/>
        <v>0</v>
      </c>
      <c r="AB30" s="164"/>
      <c r="AC30" s="979">
        <f t="shared" si="15"/>
        <v>434</v>
      </c>
      <c r="AD30" s="979">
        <f t="shared" si="16"/>
        <v>657</v>
      </c>
      <c r="AE30" s="979">
        <f t="shared" si="17"/>
        <v>0</v>
      </c>
    </row>
    <row r="31" spans="2:31" ht="12.75">
      <c r="B31" s="984">
        <f>K13</f>
        <v>23</v>
      </c>
      <c r="C31" s="983">
        <f>L13</f>
        <v>0</v>
      </c>
      <c r="D31" s="983">
        <f>M13</f>
        <v>0</v>
      </c>
      <c r="E31" s="982" t="s">
        <v>107</v>
      </c>
      <c r="F31" s="1000"/>
      <c r="G31" s="1000"/>
      <c r="H31" s="982">
        <f t="shared" si="9"/>
        <v>0</v>
      </c>
      <c r="I31" s="990">
        <f t="shared" si="10"/>
        <v>0</v>
      </c>
      <c r="J31" s="981"/>
      <c r="K31" s="984">
        <f>T13</f>
        <v>24</v>
      </c>
      <c r="L31" s="983">
        <f>U13</f>
        <v>0</v>
      </c>
      <c r="M31" s="983">
        <f>V13</f>
        <v>0</v>
      </c>
      <c r="N31" s="982" t="s">
        <v>107</v>
      </c>
      <c r="O31" s="1000"/>
      <c r="P31" s="1000"/>
      <c r="Q31" s="982">
        <f t="shared" si="11"/>
        <v>0</v>
      </c>
      <c r="R31" s="990">
        <f t="shared" si="12"/>
        <v>0</v>
      </c>
      <c r="S31" s="981"/>
      <c r="T31" s="984">
        <f>B13</f>
        <v>22</v>
      </c>
      <c r="U31" s="983">
        <f>C13</f>
        <v>0</v>
      </c>
      <c r="V31" s="983">
        <f>D13</f>
        <v>0</v>
      </c>
      <c r="W31" s="982" t="s">
        <v>107</v>
      </c>
      <c r="X31" s="1000"/>
      <c r="Y31" s="1000"/>
      <c r="Z31" s="982">
        <f t="shared" si="13"/>
        <v>0</v>
      </c>
      <c r="AA31" s="993">
        <f t="shared" si="14"/>
        <v>0</v>
      </c>
      <c r="AB31" s="164"/>
      <c r="AC31" s="979">
        <f t="shared" si="15"/>
        <v>0</v>
      </c>
      <c r="AD31" s="979">
        <f t="shared" si="16"/>
        <v>0</v>
      </c>
      <c r="AE31" s="979">
        <f t="shared" si="17"/>
        <v>0</v>
      </c>
    </row>
    <row r="32" spans="2:31" ht="12.75">
      <c r="B32" s="984">
        <f>T14</f>
        <v>27</v>
      </c>
      <c r="C32" s="983">
        <f>U14</f>
        <v>0</v>
      </c>
      <c r="D32" s="983">
        <f>V14</f>
        <v>0</v>
      </c>
      <c r="E32" s="982" t="s">
        <v>550</v>
      </c>
      <c r="F32" s="1000"/>
      <c r="G32" s="1000"/>
      <c r="H32" s="982">
        <f t="shared" si="9"/>
        <v>0</v>
      </c>
      <c r="I32" s="990">
        <f t="shared" si="10"/>
        <v>0</v>
      </c>
      <c r="J32" s="981"/>
      <c r="K32" s="984">
        <f>B14</f>
        <v>25</v>
      </c>
      <c r="L32" s="983">
        <f>C14</f>
        <v>0</v>
      </c>
      <c r="M32" s="983">
        <f>D14</f>
        <v>0</v>
      </c>
      <c r="N32" s="982" t="s">
        <v>550</v>
      </c>
      <c r="O32" s="1000"/>
      <c r="P32" s="1000"/>
      <c r="Q32" s="982">
        <f t="shared" si="11"/>
        <v>0</v>
      </c>
      <c r="R32" s="990">
        <f t="shared" si="12"/>
        <v>0</v>
      </c>
      <c r="S32" s="981"/>
      <c r="T32" s="984">
        <f>K14</f>
        <v>26</v>
      </c>
      <c r="U32" s="983">
        <f>L14</f>
        <v>0</v>
      </c>
      <c r="V32" s="983">
        <f>M14</f>
        <v>0</v>
      </c>
      <c r="W32" s="982" t="s">
        <v>550</v>
      </c>
      <c r="X32" s="1000"/>
      <c r="Y32" s="1000"/>
      <c r="Z32" s="982">
        <f t="shared" si="13"/>
        <v>0</v>
      </c>
      <c r="AA32" s="993">
        <f t="shared" si="14"/>
        <v>0</v>
      </c>
      <c r="AB32" s="164"/>
      <c r="AC32" s="979">
        <f t="shared" si="15"/>
        <v>0</v>
      </c>
      <c r="AD32" s="979">
        <f t="shared" si="16"/>
        <v>0</v>
      </c>
      <c r="AE32" s="979">
        <f t="shared" si="17"/>
        <v>0</v>
      </c>
    </row>
    <row r="33" spans="2:31" ht="12.75">
      <c r="B33" s="984"/>
      <c r="C33" s="983"/>
      <c r="D33" s="983"/>
      <c r="E33" s="982" t="s">
        <v>558</v>
      </c>
      <c r="F33" s="1000"/>
      <c r="G33" s="1000"/>
      <c r="H33" s="982">
        <f t="shared" si="9"/>
        <v>0</v>
      </c>
      <c r="I33" s="990">
        <f t="shared" si="10"/>
        <v>0</v>
      </c>
      <c r="J33" s="981"/>
      <c r="K33" s="984"/>
      <c r="L33" s="983"/>
      <c r="M33" s="983"/>
      <c r="N33" s="982" t="s">
        <v>558</v>
      </c>
      <c r="O33" s="1000"/>
      <c r="P33" s="1000"/>
      <c r="Q33" s="982">
        <f t="shared" si="11"/>
        <v>0</v>
      </c>
      <c r="R33" s="990">
        <f t="shared" si="12"/>
        <v>0</v>
      </c>
      <c r="S33" s="981"/>
      <c r="T33" s="984"/>
      <c r="U33" s="983"/>
      <c r="V33" s="983"/>
      <c r="W33" s="982" t="s">
        <v>558</v>
      </c>
      <c r="X33" s="1000"/>
      <c r="Y33" s="1000"/>
      <c r="Z33" s="982">
        <f t="shared" si="13"/>
        <v>0</v>
      </c>
      <c r="AA33" s="993">
        <f t="shared" si="14"/>
        <v>0</v>
      </c>
      <c r="AB33" s="164"/>
      <c r="AC33" s="979">
        <f t="shared" si="15"/>
        <v>0</v>
      </c>
      <c r="AD33" s="979">
        <f t="shared" si="16"/>
        <v>0</v>
      </c>
      <c r="AE33" s="979">
        <f t="shared" si="17"/>
        <v>0</v>
      </c>
    </row>
    <row r="34" spans="2:31" ht="12.75">
      <c r="B34" s="984"/>
      <c r="C34" s="983"/>
      <c r="D34" s="983"/>
      <c r="E34" s="982" t="s">
        <v>559</v>
      </c>
      <c r="F34" s="1000"/>
      <c r="G34" s="1000"/>
      <c r="H34" s="982">
        <f t="shared" si="9"/>
        <v>0</v>
      </c>
      <c r="I34" s="990">
        <f t="shared" si="10"/>
        <v>0</v>
      </c>
      <c r="J34" s="981"/>
      <c r="K34" s="984"/>
      <c r="L34" s="983"/>
      <c r="M34" s="983"/>
      <c r="N34" s="982" t="s">
        <v>559</v>
      </c>
      <c r="O34" s="1000"/>
      <c r="P34" s="1000"/>
      <c r="Q34" s="982">
        <f t="shared" si="11"/>
        <v>0</v>
      </c>
      <c r="R34" s="990">
        <f t="shared" si="12"/>
        <v>0</v>
      </c>
      <c r="S34" s="981"/>
      <c r="T34" s="984"/>
      <c r="U34" s="983"/>
      <c r="V34" s="983"/>
      <c r="W34" s="982" t="s">
        <v>559</v>
      </c>
      <c r="X34" s="1000"/>
      <c r="Y34" s="1000"/>
      <c r="Z34" s="982">
        <f t="shared" si="13"/>
        <v>0</v>
      </c>
      <c r="AA34" s="993">
        <f t="shared" si="14"/>
        <v>0</v>
      </c>
      <c r="AB34" s="164"/>
      <c r="AC34" s="979">
        <f t="shared" si="15"/>
        <v>0</v>
      </c>
      <c r="AD34" s="979">
        <f t="shared" si="16"/>
        <v>0</v>
      </c>
      <c r="AE34" s="979">
        <f t="shared" si="17"/>
        <v>0</v>
      </c>
    </row>
    <row r="35" spans="2:31" ht="13.5" thickBot="1">
      <c r="B35" s="985"/>
      <c r="C35" s="986"/>
      <c r="D35" s="986"/>
      <c r="E35" s="987" t="s">
        <v>560</v>
      </c>
      <c r="F35" s="1001"/>
      <c r="G35" s="1001"/>
      <c r="H35" s="987">
        <f t="shared" si="9"/>
        <v>0</v>
      </c>
      <c r="I35" s="991">
        <f t="shared" si="10"/>
        <v>0</v>
      </c>
      <c r="J35" s="981"/>
      <c r="K35" s="985"/>
      <c r="L35" s="986"/>
      <c r="M35" s="986"/>
      <c r="N35" s="987" t="s">
        <v>560</v>
      </c>
      <c r="O35" s="1001"/>
      <c r="P35" s="1001"/>
      <c r="Q35" s="987">
        <f t="shared" si="11"/>
        <v>0</v>
      </c>
      <c r="R35" s="991">
        <f t="shared" si="12"/>
        <v>0</v>
      </c>
      <c r="S35" s="981"/>
      <c r="T35" s="985"/>
      <c r="U35" s="986"/>
      <c r="V35" s="986"/>
      <c r="W35" s="987" t="s">
        <v>560</v>
      </c>
      <c r="X35" s="1001"/>
      <c r="Y35" s="1001"/>
      <c r="Z35" s="987">
        <f t="shared" si="13"/>
        <v>0</v>
      </c>
      <c r="AA35" s="994">
        <f t="shared" si="14"/>
        <v>0</v>
      </c>
      <c r="AB35" s="164"/>
      <c r="AC35" s="979">
        <f t="shared" si="15"/>
        <v>0</v>
      </c>
      <c r="AD35" s="979">
        <f t="shared" si="16"/>
        <v>0</v>
      </c>
      <c r="AE35" s="979">
        <f t="shared" si="17"/>
        <v>0</v>
      </c>
    </row>
    <row r="36" ht="12.75"/>
    <row r="37" ht="12.75"/>
    <row r="38" ht="13.5" thickBot="1"/>
    <row r="39" spans="12:13" ht="13.5" thickBot="1">
      <c r="L39" s="1020" t="s">
        <v>27</v>
      </c>
      <c r="M39" s="8"/>
    </row>
    <row r="40" spans="3:27" ht="13.5" thickBot="1">
      <c r="C40" s="1019" t="s">
        <v>554</v>
      </c>
      <c r="I40" s="992">
        <f>MAX(H42:H53)</f>
        <v>692.0000000000001</v>
      </c>
      <c r="L40" s="1019" t="s">
        <v>555</v>
      </c>
      <c r="R40" s="992">
        <f>MAX(Q42:Q53)</f>
        <v>700</v>
      </c>
      <c r="U40" s="1019" t="s">
        <v>556</v>
      </c>
      <c r="AA40" s="992">
        <f>MAX(Z42:Z53)</f>
        <v>492</v>
      </c>
    </row>
    <row r="41" spans="2:30" ht="13.5" thickBot="1">
      <c r="B41" s="1007" t="s">
        <v>25</v>
      </c>
      <c r="C41" s="1008" t="s">
        <v>24</v>
      </c>
      <c r="D41" s="1009"/>
      <c r="E41" s="1009"/>
      <c r="F41" s="1008" t="s">
        <v>43</v>
      </c>
      <c r="G41" s="1008" t="s">
        <v>50</v>
      </c>
      <c r="H41" s="1008" t="s">
        <v>44</v>
      </c>
      <c r="I41" s="1010" t="s">
        <v>45</v>
      </c>
      <c r="J41" s="164"/>
      <c r="K41" s="1012" t="s">
        <v>25</v>
      </c>
      <c r="L41" s="1008" t="s">
        <v>24</v>
      </c>
      <c r="M41" s="1009"/>
      <c r="N41" s="1009"/>
      <c r="O41" s="1008" t="s">
        <v>43</v>
      </c>
      <c r="P41" s="1008" t="s">
        <v>50</v>
      </c>
      <c r="Q41" s="1008" t="s">
        <v>44</v>
      </c>
      <c r="R41" s="1010" t="s">
        <v>45</v>
      </c>
      <c r="S41" s="164"/>
      <c r="T41" s="1012" t="s">
        <v>25</v>
      </c>
      <c r="U41" s="1008" t="s">
        <v>24</v>
      </c>
      <c r="V41" s="1009"/>
      <c r="W41" s="1009"/>
      <c r="X41" s="1008" t="s">
        <v>43</v>
      </c>
      <c r="Y41" s="1008" t="s">
        <v>50</v>
      </c>
      <c r="Z41" s="1008" t="s">
        <v>44</v>
      </c>
      <c r="AA41" s="1010" t="s">
        <v>45</v>
      </c>
      <c r="AC41" s="4"/>
      <c r="AD41" s="4"/>
    </row>
    <row r="42" spans="2:31" ht="12.75">
      <c r="B42" s="995">
        <f>B24</f>
        <v>1</v>
      </c>
      <c r="C42" s="996" t="str">
        <f>C24</f>
        <v>Laurent GAUTHIE</v>
      </c>
      <c r="D42" s="996" t="str">
        <f>D24</f>
        <v>2,4Ghz</v>
      </c>
      <c r="E42" s="988" t="s">
        <v>16</v>
      </c>
      <c r="F42" s="999">
        <v>10.03</v>
      </c>
      <c r="G42" s="999">
        <v>95</v>
      </c>
      <c r="H42" s="988">
        <f>AC42</f>
        <v>692.0000000000001</v>
      </c>
      <c r="I42" s="997">
        <f>IF(AC42,1000/I$40*AC42,0)</f>
        <v>1000</v>
      </c>
      <c r="J42" s="981"/>
      <c r="K42" s="995">
        <f>K24</f>
        <v>2</v>
      </c>
      <c r="L42" s="996" t="str">
        <f>L24</f>
        <v>Fabrice ESTIVAL</v>
      </c>
      <c r="M42" s="996" t="str">
        <f>M24</f>
        <v>2,4Ghz</v>
      </c>
      <c r="N42" s="988" t="s">
        <v>16</v>
      </c>
      <c r="O42" s="999">
        <v>10</v>
      </c>
      <c r="P42" s="999">
        <v>95</v>
      </c>
      <c r="Q42" s="988">
        <f>AD42</f>
        <v>695</v>
      </c>
      <c r="R42" s="997">
        <f>IF(AD42,1000/R$40*AD42,0)</f>
        <v>992.8571428571429</v>
      </c>
      <c r="S42" s="981"/>
      <c r="T42" s="995">
        <f>T24</f>
        <v>3</v>
      </c>
      <c r="U42" s="996" t="str">
        <f>U24</f>
        <v>Sylvain COULOMB</v>
      </c>
      <c r="V42" s="996">
        <f>V24</f>
        <v>35010</v>
      </c>
      <c r="W42" s="988" t="s">
        <v>16</v>
      </c>
      <c r="X42" s="999">
        <v>6.37</v>
      </c>
      <c r="Y42" s="999">
        <v>95</v>
      </c>
      <c r="Z42" s="988">
        <f>AE42</f>
        <v>492</v>
      </c>
      <c r="AA42" s="998">
        <f>IF(Z42,1000/AA$40*Z42,0)</f>
        <v>1000.0000000000001</v>
      </c>
      <c r="AB42" s="164"/>
      <c r="AC42" s="979">
        <f>IF(F42&lt;10,ROUNDDOWN(F42,0)*60+(F42-ROUNDDOWN(F42,0))*100+G42,ROUNDDOWN(F42,0)*60-(F42-ROUNDDOWN(F42,0))*100+G42)</f>
        <v>692.0000000000001</v>
      </c>
      <c r="AD42" s="979">
        <f>IF(O42&lt;10,ROUNDDOWN(O42,0)*60+(O42-ROUNDDOWN(O42,0))*100+P42,ROUNDDOWN(O42,0)*60-(O42-ROUNDDOWN(O42,0))*100+P42)</f>
        <v>695</v>
      </c>
      <c r="AE42" s="979">
        <f>IF(X42&lt;10,ROUNDDOWN(X42,0)*60+(X42-ROUNDDOWN(X42,0))*100+Y42,ROUNDDOWN(X42,0)*60-(X42-ROUNDDOWN(X42,0))*100+Y42)</f>
        <v>492</v>
      </c>
    </row>
    <row r="43" spans="2:31" ht="12.75">
      <c r="B43" s="984">
        <f>T7</f>
        <v>6</v>
      </c>
      <c r="C43" s="983" t="str">
        <f>U7</f>
        <v>Rudy BEUN</v>
      </c>
      <c r="D43" s="983" t="str">
        <f>V7</f>
        <v>2,4Ghz</v>
      </c>
      <c r="E43" s="982" t="s">
        <v>17</v>
      </c>
      <c r="F43" s="1000">
        <v>6.43</v>
      </c>
      <c r="G43" s="1000">
        <v>90</v>
      </c>
      <c r="H43" s="982">
        <f aca="true" t="shared" si="18" ref="H43:H53">AC43</f>
        <v>493</v>
      </c>
      <c r="I43" s="990">
        <f aca="true" t="shared" si="19" ref="I43:I53">IF(AC43,1000/I$40*AC43,0)</f>
        <v>712.4277456647397</v>
      </c>
      <c r="J43" s="981"/>
      <c r="K43" s="984">
        <f>B7</f>
        <v>4</v>
      </c>
      <c r="L43" s="983" t="str">
        <f>C7</f>
        <v>Rémi LEJEUNE</v>
      </c>
      <c r="M43" s="983" t="str">
        <f>D7</f>
        <v>2,4Ghz</v>
      </c>
      <c r="N43" s="982" t="s">
        <v>17</v>
      </c>
      <c r="O43" s="1000">
        <v>8.15</v>
      </c>
      <c r="P43" s="1000">
        <v>95</v>
      </c>
      <c r="Q43" s="982">
        <f aca="true" t="shared" si="20" ref="Q43:Q53">AD43</f>
        <v>590</v>
      </c>
      <c r="R43" s="990">
        <f aca="true" t="shared" si="21" ref="R43:R53">IF(AD43,1000/R$40*AD43,0)</f>
        <v>842.8571428571429</v>
      </c>
      <c r="S43" s="981"/>
      <c r="T43" s="984">
        <f>K7</f>
        <v>5</v>
      </c>
      <c r="U43" s="983" t="str">
        <f>L7</f>
        <v>Frédéric VANDRIESSCHE</v>
      </c>
      <c r="V43" s="983" t="str">
        <f>M7</f>
        <v>2,4Ghz</v>
      </c>
      <c r="W43" s="982" t="s">
        <v>17</v>
      </c>
      <c r="X43" s="1000">
        <v>6.24</v>
      </c>
      <c r="Y43" s="1000">
        <v>90</v>
      </c>
      <c r="Z43" s="982">
        <f aca="true" t="shared" si="22" ref="Z43:Z53">AE43</f>
        <v>474</v>
      </c>
      <c r="AA43" s="993">
        <f aca="true" t="shared" si="23" ref="AA43:AA53">IF(Z43,1000/AA$40*Z43,0)</f>
        <v>963.4146341463415</v>
      </c>
      <c r="AB43" s="164"/>
      <c r="AC43" s="979">
        <f aca="true" t="shared" si="24" ref="AC43:AC53">IF(F43&lt;10,ROUNDDOWN(F43,0)*60+(F43-ROUNDDOWN(F43,0))*100+G43,ROUNDDOWN(F43,0)*60-(F43-ROUNDDOWN(F43,0))*100+G43)</f>
        <v>493</v>
      </c>
      <c r="AD43" s="979">
        <f aca="true" t="shared" si="25" ref="AD43:AD53">IF(O43&lt;10,ROUNDDOWN(O43,0)*60+(O43-ROUNDDOWN(O43,0))*100+P43,ROUNDDOWN(O43,0)*60-(O43-ROUNDDOWN(O43,0))*100+P43)</f>
        <v>590</v>
      </c>
      <c r="AE43" s="979">
        <f aca="true" t="shared" si="26" ref="AE43:AE53">IF(X43&lt;10,ROUNDDOWN(X43,0)*60+(X43-ROUNDDOWN(X43,0))*100+Y43,ROUNDDOWN(X43,0)*60-(X43-ROUNDDOWN(X43,0))*100+Y43)</f>
        <v>474</v>
      </c>
    </row>
    <row r="44" spans="2:31" ht="12.75">
      <c r="B44" s="984">
        <f aca="true" t="shared" si="27" ref="B44:D45">K8</f>
        <v>8</v>
      </c>
      <c r="C44" s="983" t="str">
        <f t="shared" si="27"/>
        <v>Christian PINOTEAU</v>
      </c>
      <c r="D44" s="983">
        <f t="shared" si="27"/>
        <v>41200</v>
      </c>
      <c r="E44" s="982" t="s">
        <v>18</v>
      </c>
      <c r="F44" s="1000">
        <v>6.2</v>
      </c>
      <c r="G44" s="1000">
        <v>100</v>
      </c>
      <c r="H44" s="982">
        <f t="shared" si="18"/>
        <v>480</v>
      </c>
      <c r="I44" s="990">
        <f t="shared" si="19"/>
        <v>693.6416184971098</v>
      </c>
      <c r="J44" s="981"/>
      <c r="K44" s="984">
        <f aca="true" t="shared" si="28" ref="K44:M45">T8</f>
        <v>9</v>
      </c>
      <c r="L44" s="983" t="str">
        <f t="shared" si="28"/>
        <v>Jean-Michel FRAISSE</v>
      </c>
      <c r="M44" s="983">
        <f t="shared" si="28"/>
        <v>41150</v>
      </c>
      <c r="N44" s="982" t="s">
        <v>18</v>
      </c>
      <c r="O44" s="1000">
        <v>10</v>
      </c>
      <c r="P44" s="1000">
        <v>100</v>
      </c>
      <c r="Q44" s="982">
        <f t="shared" si="20"/>
        <v>700</v>
      </c>
      <c r="R44" s="990">
        <f t="shared" si="21"/>
        <v>1000</v>
      </c>
      <c r="S44" s="981"/>
      <c r="T44" s="984">
        <f aca="true" t="shared" si="29" ref="T44:V45">B8</f>
        <v>7</v>
      </c>
      <c r="U44" s="983" t="str">
        <f t="shared" si="29"/>
        <v>Daniel PINOTEAU</v>
      </c>
      <c r="V44" s="983" t="str">
        <f t="shared" si="29"/>
        <v>2,4Ghz</v>
      </c>
      <c r="W44" s="982" t="s">
        <v>18</v>
      </c>
      <c r="X44" s="1000">
        <v>6.11</v>
      </c>
      <c r="Y44" s="1000">
        <v>70</v>
      </c>
      <c r="Z44" s="982">
        <f t="shared" si="22"/>
        <v>441.00000000000006</v>
      </c>
      <c r="AA44" s="993">
        <f t="shared" si="23"/>
        <v>896.3414634146343</v>
      </c>
      <c r="AB44" s="164"/>
      <c r="AC44" s="979">
        <f t="shared" si="24"/>
        <v>480</v>
      </c>
      <c r="AD44" s="979">
        <f t="shared" si="25"/>
        <v>700</v>
      </c>
      <c r="AE44" s="979">
        <f t="shared" si="26"/>
        <v>441.00000000000006</v>
      </c>
    </row>
    <row r="45" spans="2:31" ht="12.75">
      <c r="B45" s="984">
        <f t="shared" si="27"/>
        <v>11</v>
      </c>
      <c r="C45" s="983" t="str">
        <f t="shared" si="27"/>
        <v>Jérémy LAGRUE</v>
      </c>
      <c r="D45" s="983" t="str">
        <f t="shared" si="27"/>
        <v>2,4Ghz</v>
      </c>
      <c r="E45" s="982" t="s">
        <v>19</v>
      </c>
      <c r="F45" s="1000">
        <v>9.37</v>
      </c>
      <c r="G45" s="1000">
        <v>100</v>
      </c>
      <c r="H45" s="982">
        <f t="shared" si="18"/>
        <v>676.9999999999999</v>
      </c>
      <c r="I45" s="990">
        <f t="shared" si="19"/>
        <v>978.323699421965</v>
      </c>
      <c r="J45" s="981"/>
      <c r="K45" s="984">
        <f t="shared" si="28"/>
        <v>12</v>
      </c>
      <c r="L45" s="983" t="str">
        <f t="shared" si="28"/>
        <v>Patrick MEDARD</v>
      </c>
      <c r="M45" s="983" t="str">
        <f t="shared" si="28"/>
        <v>2,4Ghz</v>
      </c>
      <c r="N45" s="982" t="s">
        <v>19</v>
      </c>
      <c r="O45" s="1000">
        <v>7.27</v>
      </c>
      <c r="P45" s="1000">
        <v>90</v>
      </c>
      <c r="Q45" s="982">
        <f t="shared" si="20"/>
        <v>537</v>
      </c>
      <c r="R45" s="990">
        <f t="shared" si="21"/>
        <v>767.1428571428571</v>
      </c>
      <c r="S45" s="981"/>
      <c r="T45" s="984">
        <f t="shared" si="29"/>
        <v>10</v>
      </c>
      <c r="U45" s="983" t="str">
        <f t="shared" si="29"/>
        <v>Philippe LAGRUE</v>
      </c>
      <c r="V45" s="983">
        <f t="shared" si="29"/>
        <v>72430</v>
      </c>
      <c r="W45" s="982" t="s">
        <v>19</v>
      </c>
      <c r="X45" s="1000">
        <v>0</v>
      </c>
      <c r="Y45" s="1000">
        <v>0</v>
      </c>
      <c r="Z45" s="982">
        <f t="shared" si="22"/>
        <v>0</v>
      </c>
      <c r="AA45" s="993">
        <f t="shared" si="23"/>
        <v>0</v>
      </c>
      <c r="AB45" s="164" t="s">
        <v>572</v>
      </c>
      <c r="AC45" s="979">
        <f t="shared" si="24"/>
        <v>676.9999999999999</v>
      </c>
      <c r="AD45" s="979">
        <f t="shared" si="25"/>
        <v>537</v>
      </c>
      <c r="AE45" s="979">
        <f t="shared" si="26"/>
        <v>0</v>
      </c>
    </row>
    <row r="46" spans="2:31" ht="12.75">
      <c r="B46" s="984">
        <f>T10</f>
        <v>15</v>
      </c>
      <c r="C46" s="983" t="str">
        <f>U10</f>
        <v>Jean Philippe KRUST</v>
      </c>
      <c r="D46" s="983" t="str">
        <f>V10</f>
        <v>2,4Ghz</v>
      </c>
      <c r="E46" s="982" t="s">
        <v>42</v>
      </c>
      <c r="F46" s="1000">
        <v>7.14</v>
      </c>
      <c r="G46" s="1000">
        <v>80</v>
      </c>
      <c r="H46" s="982">
        <f t="shared" si="18"/>
        <v>514</v>
      </c>
      <c r="I46" s="990">
        <f t="shared" si="19"/>
        <v>742.7745664739883</v>
      </c>
      <c r="J46" s="981"/>
      <c r="K46" s="984">
        <f>B10</f>
        <v>13</v>
      </c>
      <c r="L46" s="983" t="str">
        <f>C10</f>
        <v>Stephane MOGNOL</v>
      </c>
      <c r="M46" s="983">
        <f>D10</f>
        <v>41110</v>
      </c>
      <c r="N46" s="982" t="s">
        <v>42</v>
      </c>
      <c r="O46" s="1000">
        <v>8.54</v>
      </c>
      <c r="P46" s="1000">
        <v>95</v>
      </c>
      <c r="Q46" s="982">
        <f t="shared" si="20"/>
        <v>628.9999999999999</v>
      </c>
      <c r="R46" s="990">
        <f t="shared" si="21"/>
        <v>898.5714285714284</v>
      </c>
      <c r="S46" s="981"/>
      <c r="T46" s="984">
        <f>K10</f>
        <v>14</v>
      </c>
      <c r="U46" s="983" t="str">
        <f>L10</f>
        <v>Yannick KRUST</v>
      </c>
      <c r="V46" s="983" t="str">
        <f>M10</f>
        <v>2,4Ghz</v>
      </c>
      <c r="W46" s="982" t="s">
        <v>42</v>
      </c>
      <c r="X46" s="1000">
        <v>5.23</v>
      </c>
      <c r="Y46" s="1000">
        <v>90</v>
      </c>
      <c r="Z46" s="982">
        <f t="shared" si="22"/>
        <v>413.00000000000006</v>
      </c>
      <c r="AA46" s="993">
        <f t="shared" si="23"/>
        <v>839.4308943089433</v>
      </c>
      <c r="AB46" s="164"/>
      <c r="AC46" s="979">
        <f t="shared" si="24"/>
        <v>514</v>
      </c>
      <c r="AD46" s="979">
        <f t="shared" si="25"/>
        <v>628.9999999999999</v>
      </c>
      <c r="AE46" s="979">
        <f t="shared" si="26"/>
        <v>413.00000000000006</v>
      </c>
    </row>
    <row r="47" spans="2:31" ht="12.75">
      <c r="B47" s="984">
        <f aca="true" t="shared" si="30" ref="B47:D48">K11</f>
        <v>17</v>
      </c>
      <c r="C47" s="983" t="str">
        <f t="shared" si="30"/>
        <v>Patrick AUDOUI</v>
      </c>
      <c r="D47" s="983">
        <f t="shared" si="30"/>
        <v>41030</v>
      </c>
      <c r="E47" s="982" t="s">
        <v>105</v>
      </c>
      <c r="F47" s="1000">
        <v>6.17</v>
      </c>
      <c r="G47" s="1000">
        <v>95</v>
      </c>
      <c r="H47" s="982">
        <f t="shared" si="18"/>
        <v>472</v>
      </c>
      <c r="I47" s="990">
        <f t="shared" si="19"/>
        <v>682.0809248554913</v>
      </c>
      <c r="J47" s="981"/>
      <c r="K47" s="984">
        <f aca="true" t="shared" si="31" ref="K47:M48">T11</f>
        <v>18</v>
      </c>
      <c r="L47" s="983" t="str">
        <f t="shared" si="31"/>
        <v>Yves GOAN</v>
      </c>
      <c r="M47" s="983">
        <f t="shared" si="31"/>
        <v>41080</v>
      </c>
      <c r="N47" s="982" t="s">
        <v>105</v>
      </c>
      <c r="O47" s="1000">
        <v>7.49</v>
      </c>
      <c r="P47" s="1000">
        <v>85</v>
      </c>
      <c r="Q47" s="982">
        <f t="shared" si="20"/>
        <v>554</v>
      </c>
      <c r="R47" s="990">
        <f t="shared" si="21"/>
        <v>791.4285714285714</v>
      </c>
      <c r="S47" s="981"/>
      <c r="T47" s="984">
        <f aca="true" t="shared" si="32" ref="T47:V48">B11</f>
        <v>16</v>
      </c>
      <c r="U47" s="983" t="str">
        <f t="shared" si="32"/>
        <v>Cédric LASCOMBES</v>
      </c>
      <c r="V47" s="983">
        <f t="shared" si="32"/>
        <v>41130</v>
      </c>
      <c r="W47" s="982" t="s">
        <v>105</v>
      </c>
      <c r="X47" s="1000">
        <v>7.3</v>
      </c>
      <c r="Y47" s="1000">
        <v>0</v>
      </c>
      <c r="Z47" s="982">
        <f t="shared" si="22"/>
        <v>450</v>
      </c>
      <c r="AA47" s="993">
        <f t="shared" si="23"/>
        <v>914.6341463414635</v>
      </c>
      <c r="AB47" s="164"/>
      <c r="AC47" s="979">
        <f t="shared" si="24"/>
        <v>472</v>
      </c>
      <c r="AD47" s="979">
        <f t="shared" si="25"/>
        <v>554</v>
      </c>
      <c r="AE47" s="979">
        <f t="shared" si="26"/>
        <v>450</v>
      </c>
    </row>
    <row r="48" spans="2:31" ht="12.75">
      <c r="B48" s="984">
        <f t="shared" si="30"/>
        <v>20</v>
      </c>
      <c r="C48" s="983" t="str">
        <f t="shared" si="30"/>
        <v>Jacques LE RALLIC</v>
      </c>
      <c r="D48" s="983">
        <f t="shared" si="30"/>
        <v>41180</v>
      </c>
      <c r="E48" s="982" t="s">
        <v>106</v>
      </c>
      <c r="F48" s="1000"/>
      <c r="G48" s="1000"/>
      <c r="H48" s="982">
        <f t="shared" si="18"/>
        <v>0</v>
      </c>
      <c r="I48" s="990">
        <f t="shared" si="19"/>
        <v>0</v>
      </c>
      <c r="J48" s="981"/>
      <c r="K48" s="984">
        <f t="shared" si="31"/>
        <v>21</v>
      </c>
      <c r="L48" s="983">
        <f t="shared" si="31"/>
        <v>0</v>
      </c>
      <c r="M48" s="983">
        <f t="shared" si="31"/>
        <v>0</v>
      </c>
      <c r="N48" s="982" t="s">
        <v>106</v>
      </c>
      <c r="O48" s="1000"/>
      <c r="P48" s="1000"/>
      <c r="Q48" s="982">
        <f t="shared" si="20"/>
        <v>0</v>
      </c>
      <c r="R48" s="990">
        <f t="shared" si="21"/>
        <v>0</v>
      </c>
      <c r="S48" s="981"/>
      <c r="T48" s="984">
        <f t="shared" si="32"/>
        <v>19</v>
      </c>
      <c r="U48" s="983" t="str">
        <f t="shared" si="32"/>
        <v>Philippe DURU</v>
      </c>
      <c r="V48" s="983">
        <f t="shared" si="32"/>
        <v>41170</v>
      </c>
      <c r="W48" s="982" t="s">
        <v>106</v>
      </c>
      <c r="X48" s="1000">
        <v>6.41</v>
      </c>
      <c r="Y48" s="1000">
        <v>80</v>
      </c>
      <c r="Z48" s="982">
        <f t="shared" si="22"/>
        <v>481</v>
      </c>
      <c r="AA48" s="993">
        <f t="shared" si="23"/>
        <v>977.6422764227643</v>
      </c>
      <c r="AB48" s="164"/>
      <c r="AC48" s="979">
        <f t="shared" si="24"/>
        <v>0</v>
      </c>
      <c r="AD48" s="979">
        <f t="shared" si="25"/>
        <v>0</v>
      </c>
      <c r="AE48" s="979">
        <f t="shared" si="26"/>
        <v>481</v>
      </c>
    </row>
    <row r="49" spans="2:31" ht="12.75">
      <c r="B49" s="984">
        <f>T13</f>
        <v>24</v>
      </c>
      <c r="C49" s="983">
        <f>U13</f>
        <v>0</v>
      </c>
      <c r="D49" s="983">
        <f>V13</f>
        <v>0</v>
      </c>
      <c r="E49" s="982" t="s">
        <v>107</v>
      </c>
      <c r="F49" s="1000"/>
      <c r="G49" s="1000"/>
      <c r="H49" s="982">
        <f t="shared" si="18"/>
        <v>0</v>
      </c>
      <c r="I49" s="990">
        <f t="shared" si="19"/>
        <v>0</v>
      </c>
      <c r="J49" s="981"/>
      <c r="K49" s="984">
        <f>B13</f>
        <v>22</v>
      </c>
      <c r="L49" s="983">
        <f>C13</f>
        <v>0</v>
      </c>
      <c r="M49" s="983">
        <f>D13</f>
        <v>0</v>
      </c>
      <c r="N49" s="982" t="s">
        <v>107</v>
      </c>
      <c r="O49" s="1000"/>
      <c r="P49" s="1000"/>
      <c r="Q49" s="982">
        <f t="shared" si="20"/>
        <v>0</v>
      </c>
      <c r="R49" s="990">
        <f t="shared" si="21"/>
        <v>0</v>
      </c>
      <c r="S49" s="981"/>
      <c r="T49" s="984">
        <f>K13</f>
        <v>23</v>
      </c>
      <c r="U49" s="983">
        <f>L13</f>
        <v>0</v>
      </c>
      <c r="V49" s="983">
        <f>M13</f>
        <v>0</v>
      </c>
      <c r="W49" s="982" t="s">
        <v>107</v>
      </c>
      <c r="X49" s="1000"/>
      <c r="Y49" s="1000"/>
      <c r="Z49" s="982">
        <f t="shared" si="22"/>
        <v>0</v>
      </c>
      <c r="AA49" s="993">
        <f t="shared" si="23"/>
        <v>0</v>
      </c>
      <c r="AB49" s="164"/>
      <c r="AC49" s="979">
        <f t="shared" si="24"/>
        <v>0</v>
      </c>
      <c r="AD49" s="979">
        <f t="shared" si="25"/>
        <v>0</v>
      </c>
      <c r="AE49" s="979">
        <f t="shared" si="26"/>
        <v>0</v>
      </c>
    </row>
    <row r="50" spans="2:31" ht="12.75">
      <c r="B50" s="984">
        <f>K14</f>
        <v>26</v>
      </c>
      <c r="C50" s="983">
        <f>L14</f>
        <v>0</v>
      </c>
      <c r="D50" s="983">
        <f>M14</f>
        <v>0</v>
      </c>
      <c r="E50" s="982" t="s">
        <v>550</v>
      </c>
      <c r="F50" s="1000"/>
      <c r="G50" s="1000"/>
      <c r="H50" s="982">
        <f t="shared" si="18"/>
        <v>0</v>
      </c>
      <c r="I50" s="990">
        <f t="shared" si="19"/>
        <v>0</v>
      </c>
      <c r="J50" s="981"/>
      <c r="K50" s="984">
        <f>T14</f>
        <v>27</v>
      </c>
      <c r="L50" s="983">
        <f>U14</f>
        <v>0</v>
      </c>
      <c r="M50" s="983">
        <f>V14</f>
        <v>0</v>
      </c>
      <c r="N50" s="982" t="s">
        <v>550</v>
      </c>
      <c r="O50" s="1000"/>
      <c r="P50" s="1000"/>
      <c r="Q50" s="982">
        <f t="shared" si="20"/>
        <v>0</v>
      </c>
      <c r="R50" s="990">
        <f t="shared" si="21"/>
        <v>0</v>
      </c>
      <c r="S50" s="981"/>
      <c r="T50" s="984">
        <f>B14</f>
        <v>25</v>
      </c>
      <c r="U50" s="983">
        <f>C14</f>
        <v>0</v>
      </c>
      <c r="V50" s="983">
        <f>D14</f>
        <v>0</v>
      </c>
      <c r="W50" s="982" t="s">
        <v>550</v>
      </c>
      <c r="X50" s="1000"/>
      <c r="Y50" s="1000"/>
      <c r="Z50" s="982">
        <f t="shared" si="22"/>
        <v>0</v>
      </c>
      <c r="AA50" s="993">
        <f t="shared" si="23"/>
        <v>0</v>
      </c>
      <c r="AB50" s="164"/>
      <c r="AC50" s="979">
        <f t="shared" si="24"/>
        <v>0</v>
      </c>
      <c r="AD50" s="979">
        <f t="shared" si="25"/>
        <v>0</v>
      </c>
      <c r="AE50" s="979">
        <f t="shared" si="26"/>
        <v>0</v>
      </c>
    </row>
    <row r="51" spans="2:31" ht="12.75">
      <c r="B51" s="984"/>
      <c r="C51" s="983"/>
      <c r="D51" s="983"/>
      <c r="E51" s="982" t="s">
        <v>558</v>
      </c>
      <c r="F51" s="1000"/>
      <c r="G51" s="1000"/>
      <c r="H51" s="982">
        <f t="shared" si="18"/>
        <v>0</v>
      </c>
      <c r="I51" s="990">
        <f t="shared" si="19"/>
        <v>0</v>
      </c>
      <c r="J51" s="981"/>
      <c r="K51" s="984"/>
      <c r="L51" s="983"/>
      <c r="M51" s="983"/>
      <c r="N51" s="982" t="s">
        <v>558</v>
      </c>
      <c r="O51" s="1000"/>
      <c r="P51" s="1000"/>
      <c r="Q51" s="982">
        <f t="shared" si="20"/>
        <v>0</v>
      </c>
      <c r="R51" s="990">
        <f t="shared" si="21"/>
        <v>0</v>
      </c>
      <c r="S51" s="981"/>
      <c r="T51" s="984"/>
      <c r="U51" s="983"/>
      <c r="V51" s="983"/>
      <c r="W51" s="982" t="s">
        <v>558</v>
      </c>
      <c r="X51" s="1000"/>
      <c r="Y51" s="1000"/>
      <c r="Z51" s="982">
        <f t="shared" si="22"/>
        <v>0</v>
      </c>
      <c r="AA51" s="993">
        <f t="shared" si="23"/>
        <v>0</v>
      </c>
      <c r="AB51" s="164"/>
      <c r="AC51" s="979">
        <f t="shared" si="24"/>
        <v>0</v>
      </c>
      <c r="AD51" s="979">
        <f t="shared" si="25"/>
        <v>0</v>
      </c>
      <c r="AE51" s="979">
        <f t="shared" si="26"/>
        <v>0</v>
      </c>
    </row>
    <row r="52" spans="2:31" ht="12.75">
      <c r="B52" s="984"/>
      <c r="C52" s="983"/>
      <c r="D52" s="983"/>
      <c r="E52" s="982" t="s">
        <v>559</v>
      </c>
      <c r="F52" s="1000"/>
      <c r="G52" s="1000"/>
      <c r="H52" s="982">
        <f t="shared" si="18"/>
        <v>0</v>
      </c>
      <c r="I52" s="990">
        <f t="shared" si="19"/>
        <v>0</v>
      </c>
      <c r="J52" s="981"/>
      <c r="K52" s="984"/>
      <c r="L52" s="983"/>
      <c r="M52" s="983"/>
      <c r="N52" s="982" t="s">
        <v>559</v>
      </c>
      <c r="O52" s="1000"/>
      <c r="P52" s="1000"/>
      <c r="Q52" s="982">
        <f t="shared" si="20"/>
        <v>0</v>
      </c>
      <c r="R52" s="990">
        <f t="shared" si="21"/>
        <v>0</v>
      </c>
      <c r="S52" s="981"/>
      <c r="T52" s="984"/>
      <c r="U52" s="983"/>
      <c r="V52" s="983"/>
      <c r="W52" s="982" t="s">
        <v>559</v>
      </c>
      <c r="X52" s="1000"/>
      <c r="Y52" s="1000"/>
      <c r="Z52" s="982">
        <f t="shared" si="22"/>
        <v>0</v>
      </c>
      <c r="AA52" s="993">
        <f t="shared" si="23"/>
        <v>0</v>
      </c>
      <c r="AB52" s="164"/>
      <c r="AC52" s="979">
        <f t="shared" si="24"/>
        <v>0</v>
      </c>
      <c r="AD52" s="979">
        <f t="shared" si="25"/>
        <v>0</v>
      </c>
      <c r="AE52" s="979">
        <f t="shared" si="26"/>
        <v>0</v>
      </c>
    </row>
    <row r="53" spans="2:31" ht="13.5" thickBot="1">
      <c r="B53" s="985"/>
      <c r="C53" s="986"/>
      <c r="D53" s="986"/>
      <c r="E53" s="987" t="s">
        <v>560</v>
      </c>
      <c r="F53" s="1001"/>
      <c r="G53" s="1001"/>
      <c r="H53" s="987">
        <f t="shared" si="18"/>
        <v>0</v>
      </c>
      <c r="I53" s="991">
        <f t="shared" si="19"/>
        <v>0</v>
      </c>
      <c r="J53" s="981"/>
      <c r="K53" s="985"/>
      <c r="L53" s="986"/>
      <c r="M53" s="986"/>
      <c r="N53" s="987" t="s">
        <v>560</v>
      </c>
      <c r="O53" s="1001"/>
      <c r="P53" s="1001"/>
      <c r="Q53" s="987">
        <f t="shared" si="20"/>
        <v>0</v>
      </c>
      <c r="R53" s="991">
        <f t="shared" si="21"/>
        <v>0</v>
      </c>
      <c r="S53" s="981"/>
      <c r="T53" s="985"/>
      <c r="U53" s="986"/>
      <c r="V53" s="986"/>
      <c r="W53" s="987" t="s">
        <v>560</v>
      </c>
      <c r="X53" s="1001"/>
      <c r="Y53" s="1001"/>
      <c r="Z53" s="987">
        <f t="shared" si="22"/>
        <v>0</v>
      </c>
      <c r="AA53" s="994">
        <f t="shared" si="23"/>
        <v>0</v>
      </c>
      <c r="AB53" s="164"/>
      <c r="AC53" s="979">
        <f t="shared" si="24"/>
        <v>0</v>
      </c>
      <c r="AD53" s="979">
        <f t="shared" si="25"/>
        <v>0</v>
      </c>
      <c r="AE53" s="979">
        <f t="shared" si="26"/>
        <v>0</v>
      </c>
    </row>
    <row r="54" spans="2:30" ht="12.75">
      <c r="B54" s="4"/>
      <c r="AC54" s="4"/>
      <c r="AD54" s="4"/>
    </row>
    <row r="55" ht="12.75"/>
    <row r="57" ht="13.5" thickBot="1"/>
    <row r="58" spans="12:13" ht="13.5" thickBot="1">
      <c r="L58" s="1022" t="s">
        <v>28</v>
      </c>
      <c r="M58" s="8"/>
    </row>
    <row r="59" spans="3:27" ht="13.5" thickBot="1">
      <c r="C59" s="1021" t="s">
        <v>554</v>
      </c>
      <c r="I59" s="992">
        <f>MAX(H61:H72)</f>
        <v>694</v>
      </c>
      <c r="L59" s="1021" t="s">
        <v>555</v>
      </c>
      <c r="R59" s="992">
        <f>MAX(Q61:Q72)</f>
        <v>463.00000000000006</v>
      </c>
      <c r="U59" s="1021" t="s">
        <v>556</v>
      </c>
      <c r="AA59" s="992">
        <f>MAX(Z61:Z72)</f>
        <v>699</v>
      </c>
    </row>
    <row r="60" spans="2:30" ht="13.5" thickBot="1">
      <c r="B60" s="1007" t="s">
        <v>25</v>
      </c>
      <c r="C60" s="1008" t="s">
        <v>24</v>
      </c>
      <c r="D60" s="1009"/>
      <c r="E60" s="1009"/>
      <c r="F60" s="1008" t="s">
        <v>43</v>
      </c>
      <c r="G60" s="1008" t="s">
        <v>50</v>
      </c>
      <c r="H60" s="1008" t="s">
        <v>44</v>
      </c>
      <c r="I60" s="1010" t="s">
        <v>45</v>
      </c>
      <c r="J60" s="164"/>
      <c r="K60" s="1012" t="s">
        <v>25</v>
      </c>
      <c r="L60" s="1008" t="s">
        <v>24</v>
      </c>
      <c r="M60" s="1009"/>
      <c r="N60" s="1009"/>
      <c r="O60" s="1008" t="s">
        <v>43</v>
      </c>
      <c r="P60" s="1008" t="s">
        <v>50</v>
      </c>
      <c r="Q60" s="1008" t="s">
        <v>44</v>
      </c>
      <c r="R60" s="1010" t="s">
        <v>45</v>
      </c>
      <c r="S60" s="164"/>
      <c r="T60" s="1012" t="s">
        <v>25</v>
      </c>
      <c r="U60" s="1008" t="s">
        <v>24</v>
      </c>
      <c r="V60" s="1009"/>
      <c r="W60" s="1009"/>
      <c r="X60" s="1008" t="s">
        <v>43</v>
      </c>
      <c r="Y60" s="1008" t="s">
        <v>50</v>
      </c>
      <c r="Z60" s="1008" t="s">
        <v>44</v>
      </c>
      <c r="AA60" s="1010" t="s">
        <v>45</v>
      </c>
      <c r="AC60" s="4"/>
      <c r="AD60" s="4"/>
    </row>
    <row r="61" spans="2:31" ht="12.75">
      <c r="B61" s="995">
        <f aca="true" t="shared" si="33" ref="B61:D62">B6</f>
        <v>1</v>
      </c>
      <c r="C61" s="996" t="str">
        <f t="shared" si="33"/>
        <v>Laurent GAUTHIE</v>
      </c>
      <c r="D61" s="996" t="str">
        <f t="shared" si="33"/>
        <v>2,4Ghz</v>
      </c>
      <c r="E61" s="988" t="s">
        <v>16</v>
      </c>
      <c r="F61" s="999">
        <v>10</v>
      </c>
      <c r="G61" s="999">
        <v>90</v>
      </c>
      <c r="H61" s="988">
        <f>AC61</f>
        <v>690</v>
      </c>
      <c r="I61" s="997">
        <f>IF(AC61,1000/I$59*AC61,0)</f>
        <v>994.236311239193</v>
      </c>
      <c r="J61" s="981"/>
      <c r="K61" s="995">
        <f>K6</f>
        <v>2</v>
      </c>
      <c r="L61" s="996" t="str">
        <f>L6</f>
        <v>Fabrice ESTIVAL</v>
      </c>
      <c r="M61" s="996" t="str">
        <f>M6</f>
        <v>2,4Ghz</v>
      </c>
      <c r="N61" s="988" t="s">
        <v>16</v>
      </c>
      <c r="O61" s="999">
        <v>6.02</v>
      </c>
      <c r="P61" s="999">
        <v>85</v>
      </c>
      <c r="Q61" s="988">
        <f>AD61</f>
        <v>446.99999999999994</v>
      </c>
      <c r="R61" s="997">
        <f>IF(AD61,1000/R$59*AD61,0)</f>
        <v>965.4427645788335</v>
      </c>
      <c r="S61" s="981"/>
      <c r="T61" s="995">
        <f>T6</f>
        <v>3</v>
      </c>
      <c r="U61" s="996" t="str">
        <f>U6</f>
        <v>Sylvain COULOMB</v>
      </c>
      <c r="V61" s="996">
        <f>V6</f>
        <v>35010</v>
      </c>
      <c r="W61" s="988" t="s">
        <v>16</v>
      </c>
      <c r="X61" s="999">
        <v>8.34</v>
      </c>
      <c r="Y61" s="999">
        <v>75</v>
      </c>
      <c r="Z61" s="988">
        <f>AE61</f>
        <v>589</v>
      </c>
      <c r="AA61" s="998">
        <f>IF(Z61,1000/AA$59*Z61,0)</f>
        <v>842.6323319027182</v>
      </c>
      <c r="AB61" s="164"/>
      <c r="AC61" s="979">
        <f>IF(F61&lt;10,ROUNDDOWN(F61,0)*60+(F61-ROUNDDOWN(F61,0))*100+G61,ROUNDDOWN(F61,0)*60-(F61-ROUNDDOWN(F61,0))*100+G61)</f>
        <v>690</v>
      </c>
      <c r="AD61" s="979">
        <f>IF(O61&lt;10,ROUNDDOWN(O61,0)*60+(O61-ROUNDDOWN(O61,0))*100+P61,ROUNDDOWN(O61,0)*60-(O61-ROUNDDOWN(O61,0))*100+P61)</f>
        <v>446.99999999999994</v>
      </c>
      <c r="AE61" s="979">
        <f>IF(X61&lt;10,ROUNDDOWN(X61,0)*60+(X61-ROUNDDOWN(X61,0))*100+Y61,ROUNDDOWN(X61,0)*60-(X61-ROUNDDOWN(X61,0))*100+Y61)</f>
        <v>589</v>
      </c>
    </row>
    <row r="62" spans="2:31" ht="12.75">
      <c r="B62" s="984">
        <f t="shared" si="33"/>
        <v>4</v>
      </c>
      <c r="C62" s="983" t="str">
        <f t="shared" si="33"/>
        <v>Rémi LEJEUNE</v>
      </c>
      <c r="D62" s="983" t="str">
        <f t="shared" si="33"/>
        <v>2,4Ghz</v>
      </c>
      <c r="E62" s="982" t="s">
        <v>17</v>
      </c>
      <c r="F62" s="1000">
        <v>10.07</v>
      </c>
      <c r="G62" s="1000">
        <v>70</v>
      </c>
      <c r="H62" s="982">
        <f aca="true" t="shared" si="34" ref="H62:H72">AC62</f>
        <v>663</v>
      </c>
      <c r="I62" s="990">
        <f aca="true" t="shared" si="35" ref="I62:I72">IF(AC62,1000/I$59*AC62,0)</f>
        <v>955.3314121037464</v>
      </c>
      <c r="J62" s="981"/>
      <c r="K62" s="984">
        <f>T7</f>
        <v>6</v>
      </c>
      <c r="L62" s="983" t="str">
        <f>U7</f>
        <v>Rudy BEUN</v>
      </c>
      <c r="M62" s="983" t="str">
        <f>V7</f>
        <v>2,4Ghz</v>
      </c>
      <c r="N62" s="982" t="s">
        <v>17</v>
      </c>
      <c r="O62" s="1000">
        <v>5.2</v>
      </c>
      <c r="P62" s="1000">
        <v>60</v>
      </c>
      <c r="Q62" s="982">
        <f aca="true" t="shared" si="36" ref="Q62:Q72">AD62</f>
        <v>380</v>
      </c>
      <c r="R62" s="990">
        <f aca="true" t="shared" si="37" ref="R62:R72">IF(AD62,1000/R$59*AD62,0)</f>
        <v>820.7343412526997</v>
      </c>
      <c r="S62" s="981"/>
      <c r="T62" s="984">
        <f>K7</f>
        <v>5</v>
      </c>
      <c r="U62" s="983" t="str">
        <f>L7</f>
        <v>Frédéric VANDRIESSCHE</v>
      </c>
      <c r="V62" s="983" t="str">
        <f>M7</f>
        <v>2,4Ghz</v>
      </c>
      <c r="W62" s="982" t="s">
        <v>17</v>
      </c>
      <c r="X62" s="1000">
        <v>6.35</v>
      </c>
      <c r="Y62" s="1000">
        <v>95</v>
      </c>
      <c r="Z62" s="982">
        <f aca="true" t="shared" si="38" ref="Z62:Z72">AE62</f>
        <v>489.99999999999994</v>
      </c>
      <c r="AA62" s="993">
        <f aca="true" t="shared" si="39" ref="AA62:AA72">IF(Z62,1000/AA$59*Z62,0)</f>
        <v>701.0014306151644</v>
      </c>
      <c r="AB62" s="164"/>
      <c r="AC62" s="979">
        <f aca="true" t="shared" si="40" ref="AC62:AC72">IF(F62&lt;10,ROUNDDOWN(F62,0)*60+(F62-ROUNDDOWN(F62,0))*100+G62,ROUNDDOWN(F62,0)*60-(F62-ROUNDDOWN(F62,0))*100+G62)</f>
        <v>663</v>
      </c>
      <c r="AD62" s="979">
        <f aca="true" t="shared" si="41" ref="AD62:AD72">IF(O62&lt;10,ROUNDDOWN(O62,0)*60+(O62-ROUNDDOWN(O62,0))*100+P62,ROUNDDOWN(O62,0)*60-(O62-ROUNDDOWN(O62,0))*100+P62)</f>
        <v>380</v>
      </c>
      <c r="AE62" s="979">
        <f aca="true" t="shared" si="42" ref="AE62:AE72">IF(X62&lt;10,ROUNDDOWN(X62,0)*60+(X62-ROUNDDOWN(X62,0))*100+Y62,ROUNDDOWN(X62,0)*60-(X62-ROUNDDOWN(X62,0))*100+Y62)</f>
        <v>489.99999999999994</v>
      </c>
    </row>
    <row r="63" spans="2:31" ht="12.75">
      <c r="B63" s="984">
        <f>K8</f>
        <v>8</v>
      </c>
      <c r="C63" s="983" t="str">
        <f>L8</f>
        <v>Christian PINOTEAU</v>
      </c>
      <c r="D63" s="983">
        <f>M8</f>
        <v>41200</v>
      </c>
      <c r="E63" s="982" t="s">
        <v>18</v>
      </c>
      <c r="F63" s="1000">
        <v>9.59</v>
      </c>
      <c r="G63" s="1000">
        <v>95</v>
      </c>
      <c r="H63" s="982">
        <f t="shared" si="34"/>
        <v>694</v>
      </c>
      <c r="I63" s="990">
        <f t="shared" si="35"/>
        <v>1000</v>
      </c>
      <c r="J63" s="981"/>
      <c r="K63" s="984">
        <f aca="true" t="shared" si="43" ref="K63:M64">B8</f>
        <v>7</v>
      </c>
      <c r="L63" s="983" t="str">
        <f t="shared" si="43"/>
        <v>Daniel PINOTEAU</v>
      </c>
      <c r="M63" s="983" t="str">
        <f t="shared" si="43"/>
        <v>2,4Ghz</v>
      </c>
      <c r="N63" s="982" t="s">
        <v>18</v>
      </c>
      <c r="O63" s="1000">
        <v>4.12</v>
      </c>
      <c r="P63" s="1000">
        <v>95</v>
      </c>
      <c r="Q63" s="982">
        <f t="shared" si="36"/>
        <v>347</v>
      </c>
      <c r="R63" s="990">
        <f t="shared" si="37"/>
        <v>749.4600431965442</v>
      </c>
      <c r="S63" s="981"/>
      <c r="T63" s="984">
        <f>T8</f>
        <v>9</v>
      </c>
      <c r="U63" s="983" t="str">
        <f>U8</f>
        <v>Jean-Michel FRAISSE</v>
      </c>
      <c r="V63" s="983">
        <f>V8</f>
        <v>41150</v>
      </c>
      <c r="W63" s="982" t="s">
        <v>18</v>
      </c>
      <c r="X63" s="1000">
        <v>9.59</v>
      </c>
      <c r="Y63" s="1000">
        <v>100</v>
      </c>
      <c r="Z63" s="982">
        <f t="shared" si="38"/>
        <v>699</v>
      </c>
      <c r="AA63" s="993">
        <f t="shared" si="39"/>
        <v>1000</v>
      </c>
      <c r="AB63" s="164"/>
      <c r="AC63" s="979">
        <f t="shared" si="40"/>
        <v>694</v>
      </c>
      <c r="AD63" s="979">
        <f t="shared" si="41"/>
        <v>347</v>
      </c>
      <c r="AE63" s="979">
        <f t="shared" si="42"/>
        <v>699</v>
      </c>
    </row>
    <row r="64" spans="2:31" ht="12.75">
      <c r="B64" s="984">
        <f>T9</f>
        <v>12</v>
      </c>
      <c r="C64" s="983" t="str">
        <f>U9</f>
        <v>Patrick MEDARD</v>
      </c>
      <c r="D64" s="983" t="str">
        <f>V9</f>
        <v>2,4Ghz</v>
      </c>
      <c r="E64" s="982" t="s">
        <v>19</v>
      </c>
      <c r="F64" s="1000">
        <v>8.58</v>
      </c>
      <c r="G64" s="1000">
        <v>95</v>
      </c>
      <c r="H64" s="982">
        <f t="shared" si="34"/>
        <v>633</v>
      </c>
      <c r="I64" s="990">
        <f t="shared" si="35"/>
        <v>912.1037463976945</v>
      </c>
      <c r="J64" s="981"/>
      <c r="K64" s="984">
        <f t="shared" si="43"/>
        <v>10</v>
      </c>
      <c r="L64" s="983" t="str">
        <f t="shared" si="43"/>
        <v>Philippe LAGRUE</v>
      </c>
      <c r="M64" s="983">
        <f t="shared" si="43"/>
        <v>72430</v>
      </c>
      <c r="N64" s="982" t="s">
        <v>19</v>
      </c>
      <c r="O64" s="1000"/>
      <c r="P64" s="1000"/>
      <c r="Q64" s="982">
        <f t="shared" si="36"/>
        <v>0</v>
      </c>
      <c r="R64" s="990">
        <f t="shared" si="37"/>
        <v>0</v>
      </c>
      <c r="S64" s="981"/>
      <c r="T64" s="984">
        <f>K9</f>
        <v>11</v>
      </c>
      <c r="U64" s="983" t="str">
        <f>L9</f>
        <v>Jérémy LAGRUE</v>
      </c>
      <c r="V64" s="983" t="str">
        <f>M9</f>
        <v>2,4Ghz</v>
      </c>
      <c r="W64" s="982" t="s">
        <v>19</v>
      </c>
      <c r="X64" s="1000">
        <v>6.34</v>
      </c>
      <c r="Y64" s="1000">
        <v>85</v>
      </c>
      <c r="Z64" s="982">
        <f t="shared" si="38"/>
        <v>479</v>
      </c>
      <c r="AA64" s="993">
        <f t="shared" si="39"/>
        <v>685.2646638054363</v>
      </c>
      <c r="AB64" s="164"/>
      <c r="AC64" s="979">
        <f t="shared" si="40"/>
        <v>633</v>
      </c>
      <c r="AD64" s="979">
        <f t="shared" si="41"/>
        <v>0</v>
      </c>
      <c r="AE64" s="979">
        <f t="shared" si="42"/>
        <v>479</v>
      </c>
    </row>
    <row r="65" spans="2:31" ht="12.75">
      <c r="B65" s="984">
        <f>B10</f>
        <v>13</v>
      </c>
      <c r="C65" s="983" t="str">
        <f>C10</f>
        <v>Stephane MOGNOL</v>
      </c>
      <c r="D65" s="983">
        <f>D10</f>
        <v>41110</v>
      </c>
      <c r="E65" s="982" t="s">
        <v>42</v>
      </c>
      <c r="F65" s="1000">
        <v>4.53</v>
      </c>
      <c r="G65" s="1000">
        <v>100</v>
      </c>
      <c r="H65" s="982">
        <f t="shared" si="34"/>
        <v>393</v>
      </c>
      <c r="I65" s="990">
        <f t="shared" si="35"/>
        <v>566.2824207492795</v>
      </c>
      <c r="J65" s="981"/>
      <c r="K65" s="984">
        <f>K10</f>
        <v>14</v>
      </c>
      <c r="L65" s="983" t="str">
        <f>L10</f>
        <v>Yannick KRUST</v>
      </c>
      <c r="M65" s="983" t="str">
        <f>M10</f>
        <v>2,4Ghz</v>
      </c>
      <c r="N65" s="982" t="s">
        <v>42</v>
      </c>
      <c r="O65" s="1000">
        <v>6.23</v>
      </c>
      <c r="P65" s="1000">
        <v>80</v>
      </c>
      <c r="Q65" s="982">
        <f t="shared" si="36"/>
        <v>463.00000000000006</v>
      </c>
      <c r="R65" s="990">
        <f t="shared" si="37"/>
        <v>1000</v>
      </c>
      <c r="S65" s="981"/>
      <c r="T65" s="984">
        <f>T10</f>
        <v>15</v>
      </c>
      <c r="U65" s="983" t="str">
        <f>U10</f>
        <v>Jean Philippe KRUST</v>
      </c>
      <c r="V65" s="983" t="str">
        <f>V10</f>
        <v>2,4Ghz</v>
      </c>
      <c r="W65" s="982" t="s">
        <v>42</v>
      </c>
      <c r="X65" s="1000">
        <v>6.09</v>
      </c>
      <c r="Y65" s="1000">
        <v>95</v>
      </c>
      <c r="Z65" s="982">
        <f t="shared" si="38"/>
        <v>464</v>
      </c>
      <c r="AA65" s="993">
        <f t="shared" si="39"/>
        <v>663.8054363376251</v>
      </c>
      <c r="AB65" s="164"/>
      <c r="AC65" s="979">
        <f t="shared" si="40"/>
        <v>393</v>
      </c>
      <c r="AD65" s="979">
        <f t="shared" si="41"/>
        <v>463.00000000000006</v>
      </c>
      <c r="AE65" s="979">
        <f t="shared" si="42"/>
        <v>464</v>
      </c>
    </row>
    <row r="66" spans="2:31" ht="12.75">
      <c r="B66" s="984">
        <f>K11</f>
        <v>17</v>
      </c>
      <c r="C66" s="983" t="str">
        <f>L11</f>
        <v>Patrick AUDOUI</v>
      </c>
      <c r="D66" s="983">
        <f>M11</f>
        <v>41030</v>
      </c>
      <c r="E66" s="982" t="s">
        <v>105</v>
      </c>
      <c r="F66" s="1000">
        <v>9.43</v>
      </c>
      <c r="G66" s="1000">
        <v>85</v>
      </c>
      <c r="H66" s="982">
        <f t="shared" si="34"/>
        <v>668</v>
      </c>
      <c r="I66" s="990">
        <f t="shared" si="35"/>
        <v>962.536023054755</v>
      </c>
      <c r="J66" s="981"/>
      <c r="K66" s="984">
        <f>T11</f>
        <v>18</v>
      </c>
      <c r="L66" s="983" t="str">
        <f>U11</f>
        <v>Yves GOAN</v>
      </c>
      <c r="M66" s="983">
        <f>V11</f>
        <v>41080</v>
      </c>
      <c r="N66" s="982" t="s">
        <v>105</v>
      </c>
      <c r="O66" s="1000">
        <v>1.31</v>
      </c>
      <c r="P66" s="1000">
        <v>85</v>
      </c>
      <c r="Q66" s="982">
        <f t="shared" si="36"/>
        <v>176</v>
      </c>
      <c r="R66" s="990">
        <f t="shared" si="37"/>
        <v>380.1295896328293</v>
      </c>
      <c r="S66" s="981"/>
      <c r="T66" s="984">
        <f>B11</f>
        <v>16</v>
      </c>
      <c r="U66" s="983" t="str">
        <f>C11</f>
        <v>Cédric LASCOMBES</v>
      </c>
      <c r="V66" s="983">
        <f>D11</f>
        <v>41130</v>
      </c>
      <c r="W66" s="982" t="s">
        <v>105</v>
      </c>
      <c r="X66" s="1000">
        <v>6.21</v>
      </c>
      <c r="Y66" s="1000">
        <v>85</v>
      </c>
      <c r="Z66" s="982">
        <f t="shared" si="38"/>
        <v>466</v>
      </c>
      <c r="AA66" s="993">
        <f t="shared" si="39"/>
        <v>666.6666666666666</v>
      </c>
      <c r="AB66" s="164"/>
      <c r="AC66" s="979">
        <f t="shared" si="40"/>
        <v>668</v>
      </c>
      <c r="AD66" s="979">
        <f t="shared" si="41"/>
        <v>176</v>
      </c>
      <c r="AE66" s="979">
        <f t="shared" si="42"/>
        <v>466</v>
      </c>
    </row>
    <row r="67" spans="2:31" ht="12.75">
      <c r="B67" s="984">
        <f>T12</f>
        <v>21</v>
      </c>
      <c r="C67" s="983">
        <f>U12</f>
        <v>0</v>
      </c>
      <c r="D67" s="983">
        <f>V12</f>
        <v>0</v>
      </c>
      <c r="E67" s="982" t="s">
        <v>106</v>
      </c>
      <c r="F67" s="1000"/>
      <c r="G67" s="1000"/>
      <c r="H67" s="982">
        <f t="shared" si="34"/>
        <v>0</v>
      </c>
      <c r="I67" s="990">
        <f t="shared" si="35"/>
        <v>0</v>
      </c>
      <c r="J67" s="981"/>
      <c r="K67" s="984">
        <f>B12</f>
        <v>19</v>
      </c>
      <c r="L67" s="983" t="str">
        <f>C12</f>
        <v>Philippe DURU</v>
      </c>
      <c r="M67" s="983">
        <f>D12</f>
        <v>41170</v>
      </c>
      <c r="N67" s="982" t="s">
        <v>106</v>
      </c>
      <c r="O67" s="1000">
        <v>6.59</v>
      </c>
      <c r="P67" s="1000">
        <v>35</v>
      </c>
      <c r="Q67" s="982">
        <f t="shared" si="36"/>
        <v>454</v>
      </c>
      <c r="R67" s="990">
        <f t="shared" si="37"/>
        <v>980.5615550755939</v>
      </c>
      <c r="S67" s="981"/>
      <c r="T67" s="984">
        <f>K12</f>
        <v>20</v>
      </c>
      <c r="U67" s="983" t="str">
        <f>L12</f>
        <v>Jacques LE RALLIC</v>
      </c>
      <c r="V67" s="983">
        <f>M12</f>
        <v>41180</v>
      </c>
      <c r="W67" s="982" t="s">
        <v>106</v>
      </c>
      <c r="X67" s="1000">
        <v>6.46</v>
      </c>
      <c r="Y67" s="1000">
        <v>65</v>
      </c>
      <c r="Z67" s="982">
        <f t="shared" si="38"/>
        <v>471</v>
      </c>
      <c r="AA67" s="993">
        <f t="shared" si="39"/>
        <v>673.8197424892704</v>
      </c>
      <c r="AB67" s="164"/>
      <c r="AC67" s="979">
        <f t="shared" si="40"/>
        <v>0</v>
      </c>
      <c r="AD67" s="979">
        <f t="shared" si="41"/>
        <v>454</v>
      </c>
      <c r="AE67" s="979">
        <f t="shared" si="42"/>
        <v>471</v>
      </c>
    </row>
    <row r="68" spans="2:31" ht="12.75">
      <c r="B68" s="984">
        <f>B13</f>
        <v>22</v>
      </c>
      <c r="C68" s="983">
        <f>C13</f>
        <v>0</v>
      </c>
      <c r="D68" s="983">
        <f>D13</f>
        <v>0</v>
      </c>
      <c r="E68" s="982" t="s">
        <v>107</v>
      </c>
      <c r="F68" s="1000"/>
      <c r="G68" s="1000"/>
      <c r="H68" s="982">
        <f t="shared" si="34"/>
        <v>0</v>
      </c>
      <c r="I68" s="990">
        <f t="shared" si="35"/>
        <v>0</v>
      </c>
      <c r="J68" s="981"/>
      <c r="K68" s="984">
        <f>K13</f>
        <v>23</v>
      </c>
      <c r="L68" s="983">
        <f>L13</f>
        <v>0</v>
      </c>
      <c r="M68" s="983">
        <f>M13</f>
        <v>0</v>
      </c>
      <c r="N68" s="982" t="s">
        <v>107</v>
      </c>
      <c r="O68" s="1000"/>
      <c r="P68" s="1000"/>
      <c r="Q68" s="982">
        <f t="shared" si="36"/>
        <v>0</v>
      </c>
      <c r="R68" s="990">
        <f t="shared" si="37"/>
        <v>0</v>
      </c>
      <c r="S68" s="981"/>
      <c r="T68" s="984">
        <f aca="true" t="shared" si="44" ref="T68:V69">T13</f>
        <v>24</v>
      </c>
      <c r="U68" s="983">
        <f t="shared" si="44"/>
        <v>0</v>
      </c>
      <c r="V68" s="983">
        <f t="shared" si="44"/>
        <v>0</v>
      </c>
      <c r="W68" s="982" t="s">
        <v>107</v>
      </c>
      <c r="X68" s="1000"/>
      <c r="Y68" s="1000"/>
      <c r="Z68" s="982">
        <f t="shared" si="38"/>
        <v>0</v>
      </c>
      <c r="AA68" s="993">
        <f t="shared" si="39"/>
        <v>0</v>
      </c>
      <c r="AB68" s="164"/>
      <c r="AC68" s="979">
        <f t="shared" si="40"/>
        <v>0</v>
      </c>
      <c r="AD68" s="979">
        <f t="shared" si="41"/>
        <v>0</v>
      </c>
      <c r="AE68" s="979">
        <f t="shared" si="42"/>
        <v>0</v>
      </c>
    </row>
    <row r="69" spans="2:31" ht="12.75">
      <c r="B69" s="984">
        <f>K14</f>
        <v>26</v>
      </c>
      <c r="C69" s="983">
        <f>L14</f>
        <v>0</v>
      </c>
      <c r="D69" s="983">
        <f>M14</f>
        <v>0</v>
      </c>
      <c r="E69" s="982" t="s">
        <v>550</v>
      </c>
      <c r="F69" s="1000"/>
      <c r="G69" s="1000"/>
      <c r="H69" s="982">
        <f t="shared" si="34"/>
        <v>0</v>
      </c>
      <c r="I69" s="990">
        <f t="shared" si="35"/>
        <v>0</v>
      </c>
      <c r="J69" s="981"/>
      <c r="K69" s="984">
        <f>B14</f>
        <v>25</v>
      </c>
      <c r="L69" s="983">
        <f>C14</f>
        <v>0</v>
      </c>
      <c r="M69" s="983">
        <f>D14</f>
        <v>0</v>
      </c>
      <c r="N69" s="982" t="s">
        <v>550</v>
      </c>
      <c r="O69" s="1000"/>
      <c r="P69" s="1000"/>
      <c r="Q69" s="982">
        <f t="shared" si="36"/>
        <v>0</v>
      </c>
      <c r="R69" s="990">
        <f t="shared" si="37"/>
        <v>0</v>
      </c>
      <c r="S69" s="981"/>
      <c r="T69" s="984">
        <f t="shared" si="44"/>
        <v>27</v>
      </c>
      <c r="U69" s="983">
        <f t="shared" si="44"/>
        <v>0</v>
      </c>
      <c r="V69" s="983">
        <f t="shared" si="44"/>
        <v>0</v>
      </c>
      <c r="W69" s="982" t="s">
        <v>550</v>
      </c>
      <c r="X69" s="1000"/>
      <c r="Y69" s="1000"/>
      <c r="Z69" s="982">
        <f t="shared" si="38"/>
        <v>0</v>
      </c>
      <c r="AA69" s="993">
        <f t="shared" si="39"/>
        <v>0</v>
      </c>
      <c r="AB69" s="164"/>
      <c r="AC69" s="979">
        <f t="shared" si="40"/>
        <v>0</v>
      </c>
      <c r="AD69" s="979">
        <f t="shared" si="41"/>
        <v>0</v>
      </c>
      <c r="AE69" s="979">
        <f t="shared" si="42"/>
        <v>0</v>
      </c>
    </row>
    <row r="70" spans="2:31" ht="12.75">
      <c r="B70" s="984"/>
      <c r="C70" s="983"/>
      <c r="D70" s="983"/>
      <c r="E70" s="982" t="s">
        <v>558</v>
      </c>
      <c r="F70" s="1000"/>
      <c r="G70" s="1000"/>
      <c r="H70" s="982">
        <f t="shared" si="34"/>
        <v>0</v>
      </c>
      <c r="I70" s="990">
        <f t="shared" si="35"/>
        <v>0</v>
      </c>
      <c r="J70" s="981"/>
      <c r="K70" s="984"/>
      <c r="L70" s="983"/>
      <c r="M70" s="983"/>
      <c r="N70" s="982" t="s">
        <v>558</v>
      </c>
      <c r="O70" s="1000"/>
      <c r="P70" s="1000"/>
      <c r="Q70" s="982">
        <f t="shared" si="36"/>
        <v>0</v>
      </c>
      <c r="R70" s="990">
        <f t="shared" si="37"/>
        <v>0</v>
      </c>
      <c r="S70" s="981"/>
      <c r="T70" s="984"/>
      <c r="U70" s="983"/>
      <c r="V70" s="983"/>
      <c r="W70" s="982" t="s">
        <v>558</v>
      </c>
      <c r="X70" s="1000"/>
      <c r="Y70" s="1000"/>
      <c r="Z70" s="982">
        <f t="shared" si="38"/>
        <v>0</v>
      </c>
      <c r="AA70" s="993">
        <f t="shared" si="39"/>
        <v>0</v>
      </c>
      <c r="AB70" s="164"/>
      <c r="AC70" s="979">
        <f t="shared" si="40"/>
        <v>0</v>
      </c>
      <c r="AD70" s="979">
        <f t="shared" si="41"/>
        <v>0</v>
      </c>
      <c r="AE70" s="979">
        <f t="shared" si="42"/>
        <v>0</v>
      </c>
    </row>
    <row r="71" spans="2:31" ht="12.75">
      <c r="B71" s="984"/>
      <c r="C71" s="983"/>
      <c r="D71" s="983"/>
      <c r="E71" s="982" t="s">
        <v>559</v>
      </c>
      <c r="F71" s="1000"/>
      <c r="G71" s="1000"/>
      <c r="H71" s="982">
        <f t="shared" si="34"/>
        <v>0</v>
      </c>
      <c r="I71" s="990">
        <f t="shared" si="35"/>
        <v>0</v>
      </c>
      <c r="J71" s="981"/>
      <c r="K71" s="984"/>
      <c r="L71" s="983"/>
      <c r="M71" s="983"/>
      <c r="N71" s="982" t="s">
        <v>559</v>
      </c>
      <c r="O71" s="1000"/>
      <c r="P71" s="1000"/>
      <c r="Q71" s="982">
        <f t="shared" si="36"/>
        <v>0</v>
      </c>
      <c r="R71" s="990">
        <f t="shared" si="37"/>
        <v>0</v>
      </c>
      <c r="S71" s="981"/>
      <c r="T71" s="984"/>
      <c r="U71" s="983"/>
      <c r="V71" s="983"/>
      <c r="W71" s="982" t="s">
        <v>559</v>
      </c>
      <c r="X71" s="1000"/>
      <c r="Y71" s="1000"/>
      <c r="Z71" s="982">
        <f t="shared" si="38"/>
        <v>0</v>
      </c>
      <c r="AA71" s="993">
        <f t="shared" si="39"/>
        <v>0</v>
      </c>
      <c r="AB71" s="164"/>
      <c r="AC71" s="979">
        <f t="shared" si="40"/>
        <v>0</v>
      </c>
      <c r="AD71" s="979">
        <f t="shared" si="41"/>
        <v>0</v>
      </c>
      <c r="AE71" s="979">
        <f t="shared" si="42"/>
        <v>0</v>
      </c>
    </row>
    <row r="72" spans="2:31" ht="13.5" thickBot="1">
      <c r="B72" s="985"/>
      <c r="C72" s="986"/>
      <c r="D72" s="986"/>
      <c r="E72" s="987" t="s">
        <v>560</v>
      </c>
      <c r="F72" s="1001"/>
      <c r="G72" s="1001"/>
      <c r="H72" s="987">
        <f t="shared" si="34"/>
        <v>0</v>
      </c>
      <c r="I72" s="991">
        <f t="shared" si="35"/>
        <v>0</v>
      </c>
      <c r="J72" s="981"/>
      <c r="K72" s="985"/>
      <c r="L72" s="986"/>
      <c r="M72" s="986"/>
      <c r="N72" s="987" t="s">
        <v>560</v>
      </c>
      <c r="O72" s="1001"/>
      <c r="P72" s="1001"/>
      <c r="Q72" s="987">
        <f t="shared" si="36"/>
        <v>0</v>
      </c>
      <c r="R72" s="991">
        <f t="shared" si="37"/>
        <v>0</v>
      </c>
      <c r="S72" s="981"/>
      <c r="T72" s="985"/>
      <c r="U72" s="986"/>
      <c r="V72" s="986"/>
      <c r="W72" s="987" t="s">
        <v>560</v>
      </c>
      <c r="X72" s="1001"/>
      <c r="Y72" s="1001"/>
      <c r="Z72" s="987">
        <f t="shared" si="38"/>
        <v>0</v>
      </c>
      <c r="AA72" s="994">
        <f t="shared" si="39"/>
        <v>0</v>
      </c>
      <c r="AB72" s="164"/>
      <c r="AC72" s="979">
        <f t="shared" si="40"/>
        <v>0</v>
      </c>
      <c r="AD72" s="979">
        <f t="shared" si="41"/>
        <v>0</v>
      </c>
      <c r="AE72" s="979">
        <f t="shared" si="42"/>
        <v>0</v>
      </c>
    </row>
    <row r="73" spans="2:30" ht="12.75">
      <c r="B73" s="4"/>
      <c r="AC73" s="4"/>
      <c r="AD73" s="4"/>
    </row>
    <row r="76" ht="12.75"/>
  </sheetData>
  <sheetProtection/>
  <protectedRanges>
    <protectedRange sqref="AI6:AJ14" name="PlageDur?e_1"/>
  </protectedRange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0" r:id="rId4"/>
  <rowBreaks count="1" manualBreakCount="1">
    <brk id="37" max="26" man="1"/>
  </rowBreaks>
  <colBreaks count="1" manualBreakCount="1">
    <brk id="18" max="65535" man="1"/>
  </colBreaks>
  <ignoredErrors>
    <ignoredError sqref="U62:U64 K68:M68 T49:V49 T46:V46 B46:D46 B49:D49 K46:M46 K49:M49 V62:V63 V64 T62:T63 T64" 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/>
  <dimension ref="A1:V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19" width="9.140625" style="0" customWidth="1"/>
    <col min="20" max="20" width="10.00390625" style="0" customWidth="1"/>
    <col min="21" max="21" width="10.00390625" style="48" hidden="1" customWidth="1"/>
    <col min="22" max="22" width="10.00390625" style="0" customWidth="1"/>
  </cols>
  <sheetData>
    <row r="1" spans="1:21" ht="15.75" customHeight="1" thickBot="1">
      <c r="A1" s="88"/>
      <c r="B1" s="240"/>
      <c r="C1" s="89" t="s">
        <v>20</v>
      </c>
      <c r="D1" s="90"/>
      <c r="E1" s="88"/>
      <c r="F1" s="88"/>
      <c r="G1" s="88"/>
      <c r="H1" s="88"/>
      <c r="I1" s="106"/>
      <c r="J1" s="88"/>
      <c r="K1" s="91"/>
      <c r="L1" s="91"/>
      <c r="M1" s="92"/>
      <c r="N1" s="92"/>
      <c r="O1" s="92"/>
      <c r="P1" s="92"/>
      <c r="Q1" s="92"/>
      <c r="R1" s="92"/>
      <c r="S1" s="92"/>
      <c r="T1" s="92"/>
      <c r="U1" s="88"/>
    </row>
    <row r="2" spans="1:22" ht="15.75" customHeight="1">
      <c r="A2" s="375" t="s">
        <v>26</v>
      </c>
      <c r="B2" s="812" t="s">
        <v>25</v>
      </c>
      <c r="C2" s="93" t="s">
        <v>24</v>
      </c>
      <c r="D2" s="813" t="s">
        <v>75</v>
      </c>
      <c r="E2" s="375" t="s">
        <v>10</v>
      </c>
      <c r="F2" s="812"/>
      <c r="G2" s="93" t="s">
        <v>43</v>
      </c>
      <c r="H2" s="93" t="s">
        <v>50</v>
      </c>
      <c r="I2" s="93" t="s">
        <v>44</v>
      </c>
      <c r="J2" s="813" t="s">
        <v>45</v>
      </c>
      <c r="K2" s="814" t="s">
        <v>11</v>
      </c>
      <c r="L2" s="96"/>
      <c r="M2" s="96" t="s">
        <v>46</v>
      </c>
      <c r="N2" s="815" t="s">
        <v>45</v>
      </c>
      <c r="O2" s="98" t="s">
        <v>47</v>
      </c>
      <c r="P2" s="815" t="s">
        <v>45</v>
      </c>
      <c r="Q2" s="99" t="s">
        <v>48</v>
      </c>
      <c r="R2" s="99" t="s">
        <v>44</v>
      </c>
      <c r="S2" s="98" t="s">
        <v>62</v>
      </c>
      <c r="T2" s="849" t="s">
        <v>49</v>
      </c>
      <c r="U2" s="93" t="s">
        <v>44</v>
      </c>
      <c r="V2" s="538"/>
    </row>
    <row r="3" spans="1:22" ht="15.75" customHeight="1">
      <c r="A3" s="816">
        <v>1</v>
      </c>
      <c r="B3" s="817">
        <v>16</v>
      </c>
      <c r="C3" s="818" t="s">
        <v>167</v>
      </c>
      <c r="D3" s="908">
        <v>41130</v>
      </c>
      <c r="E3" s="819">
        <v>1</v>
      </c>
      <c r="F3" s="820" t="s">
        <v>16</v>
      </c>
      <c r="G3" s="821"/>
      <c r="H3" s="822"/>
      <c r="I3" s="103">
        <v>0</v>
      </c>
      <c r="J3" s="83">
        <v>999.9999999999999</v>
      </c>
      <c r="K3" s="819">
        <v>1</v>
      </c>
      <c r="L3" s="820">
        <v>1</v>
      </c>
      <c r="M3" s="822">
        <v>0</v>
      </c>
      <c r="N3" s="83">
        <v>888.8888888888889</v>
      </c>
      <c r="O3" s="821">
        <v>27.3</v>
      </c>
      <c r="P3" s="823">
        <v>489.010989010989</v>
      </c>
      <c r="Q3" s="822"/>
      <c r="R3" s="823">
        <v>2377.8998778998775</v>
      </c>
      <c r="S3" s="824">
        <v>999.9999999999999</v>
      </c>
      <c r="T3" s="824">
        <v>888.8888888888889</v>
      </c>
      <c r="U3" s="60">
        <f>IF(G3&lt;10,ROUNDDOWN(G3,0)*60+(G3-ROUNDDOWN(G3,0))*100+H3,ROUNDDOWN(G3,0)*60-(G3-ROUNDDOWN(G3,0))*100+H3)</f>
        <v>0</v>
      </c>
      <c r="V3" s="538"/>
    </row>
    <row r="4" spans="1:22" s="48" customFormat="1" ht="15.75" customHeight="1">
      <c r="A4" s="825">
        <v>2</v>
      </c>
      <c r="B4" s="826">
        <v>1</v>
      </c>
      <c r="C4" s="827" t="s">
        <v>5</v>
      </c>
      <c r="D4" s="827" t="s">
        <v>465</v>
      </c>
      <c r="E4" s="828">
        <v>1</v>
      </c>
      <c r="F4" s="829" t="s">
        <v>17</v>
      </c>
      <c r="G4" s="806"/>
      <c r="H4" s="807"/>
      <c r="I4" s="830">
        <v>0</v>
      </c>
      <c r="J4" s="1053">
        <v>784.3426883308714</v>
      </c>
      <c r="K4" s="828">
        <v>1</v>
      </c>
      <c r="L4" s="829">
        <v>2</v>
      </c>
      <c r="M4" s="807">
        <v>11</v>
      </c>
      <c r="N4" s="831">
        <v>1000</v>
      </c>
      <c r="O4" s="806">
        <v>18.01</v>
      </c>
      <c r="P4" s="831">
        <v>741.2548584119933</v>
      </c>
      <c r="Q4" s="807"/>
      <c r="R4" s="832">
        <v>2525.597546742865</v>
      </c>
      <c r="S4" s="811">
        <v>784.3426883308714</v>
      </c>
      <c r="T4" s="811">
        <v>1000</v>
      </c>
      <c r="U4" s="55">
        <f aca="true" t="shared" si="0" ref="U4:U30">IF(G4&lt;10,ROUNDDOWN(G4,0)*60+(G4-ROUNDDOWN(G4,0))*100+H4,ROUNDDOWN(G4,0)*60-(G4-ROUNDDOWN(G4,0))*100+H4)</f>
        <v>0</v>
      </c>
      <c r="V4" s="539"/>
    </row>
    <row r="5" spans="1:22" ht="15.75" customHeight="1">
      <c r="A5" s="802">
        <v>3</v>
      </c>
      <c r="B5" s="803">
        <v>9</v>
      </c>
      <c r="C5" s="804" t="s">
        <v>180</v>
      </c>
      <c r="D5" s="804">
        <v>41150</v>
      </c>
      <c r="E5" s="805">
        <v>1</v>
      </c>
      <c r="F5" s="810" t="s">
        <v>18</v>
      </c>
      <c r="G5" s="806"/>
      <c r="H5" s="807"/>
      <c r="I5" s="808">
        <v>0</v>
      </c>
      <c r="J5" s="1054">
        <v>978.805394990366</v>
      </c>
      <c r="K5" s="805">
        <v>1</v>
      </c>
      <c r="L5" s="810">
        <v>3</v>
      </c>
      <c r="M5" s="807">
        <v>10</v>
      </c>
      <c r="N5" s="809">
        <v>909.090909090909</v>
      </c>
      <c r="O5" s="806">
        <v>15.77</v>
      </c>
      <c r="P5" s="809">
        <v>846.5440710209258</v>
      </c>
      <c r="Q5" s="807"/>
      <c r="R5" s="809">
        <v>2734.440375102201</v>
      </c>
      <c r="S5" s="811">
        <v>978.805394990366</v>
      </c>
      <c r="T5" s="811">
        <v>888.8888888888889</v>
      </c>
      <c r="U5" s="53">
        <f t="shared" si="0"/>
        <v>0</v>
      </c>
      <c r="V5" s="538"/>
    </row>
    <row r="6" spans="1:22" s="48" customFormat="1" ht="15.75" customHeight="1" thickBot="1">
      <c r="A6" s="478">
        <v>4</v>
      </c>
      <c r="B6" s="116">
        <v>20</v>
      </c>
      <c r="C6" s="275" t="s">
        <v>427</v>
      </c>
      <c r="D6" s="275">
        <v>41180</v>
      </c>
      <c r="E6" s="117">
        <v>1</v>
      </c>
      <c r="F6" s="676" t="s">
        <v>19</v>
      </c>
      <c r="G6" s="398"/>
      <c r="H6" s="122"/>
      <c r="I6" s="1023">
        <v>0</v>
      </c>
      <c r="J6" s="1052">
        <v>766.8097281831188</v>
      </c>
      <c r="K6" s="928">
        <v>1</v>
      </c>
      <c r="L6" s="676">
        <v>4</v>
      </c>
      <c r="M6" s="122">
        <v>6</v>
      </c>
      <c r="N6" s="1052">
        <v>666.6666666666667</v>
      </c>
      <c r="O6" s="844">
        <v>20.81</v>
      </c>
      <c r="P6" s="831">
        <v>641.5185007208073</v>
      </c>
      <c r="Q6" s="807"/>
      <c r="R6" s="832">
        <v>2074.9948955705927</v>
      </c>
      <c r="S6" s="811">
        <v>766.8097281831188</v>
      </c>
      <c r="T6" s="811">
        <v>666.6666666666667</v>
      </c>
      <c r="U6" s="55">
        <f t="shared" si="0"/>
        <v>0</v>
      </c>
      <c r="V6" s="539"/>
    </row>
    <row r="7" spans="1:22" ht="15.75" customHeight="1" thickBot="1">
      <c r="A7" s="835">
        <v>5</v>
      </c>
      <c r="B7" s="836">
        <v>15</v>
      </c>
      <c r="C7" s="837" t="s">
        <v>454</v>
      </c>
      <c r="D7" s="848" t="s">
        <v>465</v>
      </c>
      <c r="E7" s="838">
        <v>2</v>
      </c>
      <c r="F7" s="843" t="s">
        <v>16</v>
      </c>
      <c r="G7" s="839"/>
      <c r="H7" s="840"/>
      <c r="I7" s="104">
        <v>0</v>
      </c>
      <c r="J7" s="85">
        <v>1000</v>
      </c>
      <c r="K7" s="912">
        <v>2</v>
      </c>
      <c r="L7" s="843">
        <v>1</v>
      </c>
      <c r="M7" s="840">
        <v>21</v>
      </c>
      <c r="N7" s="841">
        <v>1000</v>
      </c>
      <c r="O7" s="806">
        <v>19.01</v>
      </c>
      <c r="P7" s="809">
        <v>702.2619673855864</v>
      </c>
      <c r="Q7" s="807"/>
      <c r="R7" s="809">
        <v>2702.2619673855866</v>
      </c>
      <c r="S7" s="811">
        <v>1000</v>
      </c>
      <c r="T7" s="811"/>
      <c r="U7" s="537">
        <f t="shared" si="0"/>
        <v>0</v>
      </c>
      <c r="V7" s="538"/>
    </row>
    <row r="8" spans="1:22" ht="15.75" customHeight="1">
      <c r="A8" s="825">
        <v>6</v>
      </c>
      <c r="B8" s="826">
        <v>11</v>
      </c>
      <c r="C8" s="827" t="s">
        <v>9</v>
      </c>
      <c r="D8" s="847" t="s">
        <v>465</v>
      </c>
      <c r="E8" s="828">
        <v>2</v>
      </c>
      <c r="F8" s="829" t="s">
        <v>17</v>
      </c>
      <c r="G8" s="806"/>
      <c r="H8" s="807"/>
      <c r="I8" s="833">
        <v>0</v>
      </c>
      <c r="J8" s="1053">
        <v>656.6523605150214</v>
      </c>
      <c r="K8" s="842">
        <v>2</v>
      </c>
      <c r="L8" s="829">
        <v>2</v>
      </c>
      <c r="M8" s="807">
        <v>20</v>
      </c>
      <c r="N8" s="831">
        <v>952.3809523809523</v>
      </c>
      <c r="O8" s="806">
        <v>16.34</v>
      </c>
      <c r="P8" s="831">
        <v>817.0134638922888</v>
      </c>
      <c r="Q8" s="807"/>
      <c r="R8" s="831">
        <v>2426.0467767882624</v>
      </c>
      <c r="S8" s="811">
        <v>656.6523605150214</v>
      </c>
      <c r="T8" s="811"/>
      <c r="U8" s="55">
        <f t="shared" si="0"/>
        <v>0</v>
      </c>
      <c r="V8" s="538"/>
    </row>
    <row r="9" spans="1:22" ht="15.75" customHeight="1">
      <c r="A9" s="802">
        <v>7</v>
      </c>
      <c r="B9" s="803">
        <v>6</v>
      </c>
      <c r="C9" s="804" t="s">
        <v>496</v>
      </c>
      <c r="D9" s="845" t="s">
        <v>465</v>
      </c>
      <c r="E9" s="805">
        <v>2</v>
      </c>
      <c r="F9" s="810" t="s">
        <v>18</v>
      </c>
      <c r="G9" s="806"/>
      <c r="H9" s="807"/>
      <c r="I9" s="808">
        <v>0</v>
      </c>
      <c r="J9" s="1054">
        <v>826.5895953757225</v>
      </c>
      <c r="K9" s="805">
        <v>2</v>
      </c>
      <c r="L9" s="810">
        <v>3</v>
      </c>
      <c r="M9" s="807">
        <v>18</v>
      </c>
      <c r="N9" s="809">
        <v>857.1428571428571</v>
      </c>
      <c r="O9" s="806">
        <v>18.29</v>
      </c>
      <c r="P9" s="809">
        <v>729.9070530344451</v>
      </c>
      <c r="Q9" s="807"/>
      <c r="R9" s="809">
        <v>2413.6395055530247</v>
      </c>
      <c r="S9" s="811">
        <v>826.5895953757225</v>
      </c>
      <c r="T9" s="811"/>
      <c r="U9" s="53">
        <f t="shared" si="0"/>
        <v>0</v>
      </c>
      <c r="V9" s="538"/>
    </row>
    <row r="10" spans="1:22" ht="15.75" customHeight="1" thickBot="1">
      <c r="A10" s="478">
        <v>8</v>
      </c>
      <c r="B10" s="116">
        <v>7</v>
      </c>
      <c r="C10" s="275" t="s">
        <v>8</v>
      </c>
      <c r="D10" s="358" t="s">
        <v>465</v>
      </c>
      <c r="E10" s="117">
        <v>2</v>
      </c>
      <c r="F10" s="676" t="s">
        <v>19</v>
      </c>
      <c r="G10" s="398"/>
      <c r="H10" s="122"/>
      <c r="I10" s="251">
        <v>0</v>
      </c>
      <c r="J10" s="1052">
        <v>413.589364844904</v>
      </c>
      <c r="K10" s="928">
        <v>2</v>
      </c>
      <c r="L10" s="676">
        <v>4</v>
      </c>
      <c r="M10" s="122">
        <v>18</v>
      </c>
      <c r="N10" s="239">
        <v>857.1428571428571</v>
      </c>
      <c r="O10" s="844">
        <v>24.2</v>
      </c>
      <c r="P10" s="831">
        <v>551.6528925619834</v>
      </c>
      <c r="Q10" s="807"/>
      <c r="R10" s="831">
        <v>1822.3851145497445</v>
      </c>
      <c r="S10" s="811">
        <v>413.589364844904</v>
      </c>
      <c r="T10" s="811"/>
      <c r="U10" s="55">
        <f t="shared" si="0"/>
        <v>0</v>
      </c>
      <c r="V10" s="538"/>
    </row>
    <row r="11" spans="1:22" ht="15.75" customHeight="1">
      <c r="A11" s="835">
        <v>9</v>
      </c>
      <c r="B11" s="836">
        <v>18</v>
      </c>
      <c r="C11" s="837" t="s">
        <v>424</v>
      </c>
      <c r="D11" s="848">
        <v>41080</v>
      </c>
      <c r="E11" s="838">
        <v>3</v>
      </c>
      <c r="F11" s="843" t="s">
        <v>16</v>
      </c>
      <c r="G11" s="839"/>
      <c r="H11" s="840"/>
      <c r="I11" s="104">
        <v>0</v>
      </c>
      <c r="J11" s="85">
        <v>714.8362235067437</v>
      </c>
      <c r="K11" s="912">
        <v>3</v>
      </c>
      <c r="L11" s="843">
        <v>1</v>
      </c>
      <c r="M11" s="840">
        <v>8</v>
      </c>
      <c r="N11" s="841">
        <v>421.05263157894734</v>
      </c>
      <c r="O11" s="806">
        <v>23.65</v>
      </c>
      <c r="P11" s="809">
        <v>564.4820295983087</v>
      </c>
      <c r="Q11" s="807"/>
      <c r="R11" s="809">
        <v>1700.370884684</v>
      </c>
      <c r="S11" s="811">
        <v>714.8362235067437</v>
      </c>
      <c r="T11" s="811"/>
      <c r="U11" s="53">
        <f t="shared" si="0"/>
        <v>0</v>
      </c>
      <c r="V11" s="538"/>
    </row>
    <row r="12" spans="1:22" ht="15.75" customHeight="1" thickBot="1">
      <c r="A12" s="825">
        <v>10</v>
      </c>
      <c r="B12" s="826">
        <v>2</v>
      </c>
      <c r="C12" s="827" t="s">
        <v>2</v>
      </c>
      <c r="D12" s="847" t="s">
        <v>465</v>
      </c>
      <c r="E12" s="828">
        <v>3</v>
      </c>
      <c r="F12" s="829" t="s">
        <v>17</v>
      </c>
      <c r="G12" s="806"/>
      <c r="H12" s="807"/>
      <c r="I12" s="833">
        <v>0</v>
      </c>
      <c r="J12" s="1053">
        <v>994.277539341917</v>
      </c>
      <c r="K12" s="842">
        <v>3</v>
      </c>
      <c r="L12" s="829">
        <v>2</v>
      </c>
      <c r="M12" s="807">
        <v>13</v>
      </c>
      <c r="N12" s="831">
        <v>684.2105263157895</v>
      </c>
      <c r="O12" s="806">
        <v>13.35</v>
      </c>
      <c r="P12" s="831">
        <v>1000</v>
      </c>
      <c r="Q12" s="807"/>
      <c r="R12" s="831">
        <v>2678.4880656577066</v>
      </c>
      <c r="S12" s="811">
        <v>994.277539341917</v>
      </c>
      <c r="T12" s="811"/>
      <c r="U12" s="65">
        <f t="shared" si="0"/>
        <v>0</v>
      </c>
      <c r="V12" s="538"/>
    </row>
    <row r="13" spans="1:22" ht="15.75" customHeight="1">
      <c r="A13" s="802">
        <v>11</v>
      </c>
      <c r="B13" s="803">
        <v>19</v>
      </c>
      <c r="C13" s="804" t="s">
        <v>422</v>
      </c>
      <c r="D13" s="845">
        <v>41170</v>
      </c>
      <c r="E13" s="805">
        <v>3</v>
      </c>
      <c r="F13" s="810" t="s">
        <v>18</v>
      </c>
      <c r="G13" s="806"/>
      <c r="H13" s="807"/>
      <c r="I13" s="808">
        <v>0</v>
      </c>
      <c r="J13" s="1054">
        <v>1000.0000000000001</v>
      </c>
      <c r="K13" s="805">
        <v>3</v>
      </c>
      <c r="L13" s="810">
        <v>3</v>
      </c>
      <c r="M13" s="807">
        <v>12</v>
      </c>
      <c r="N13" s="809">
        <v>631.578947368421</v>
      </c>
      <c r="O13" s="806">
        <v>21.42</v>
      </c>
      <c r="P13" s="809">
        <v>623.2492997198879</v>
      </c>
      <c r="Q13" s="807"/>
      <c r="R13" s="809">
        <v>2254.828247088309</v>
      </c>
      <c r="S13" s="811">
        <v>1000.0000000000001</v>
      </c>
      <c r="T13" s="811"/>
      <c r="U13" s="53">
        <f t="shared" si="0"/>
        <v>0</v>
      </c>
      <c r="V13" s="538"/>
    </row>
    <row r="14" spans="1:22" ht="15.75" customHeight="1" thickBot="1">
      <c r="A14" s="478">
        <v>12</v>
      </c>
      <c r="B14" s="116">
        <v>8</v>
      </c>
      <c r="C14" s="275" t="s">
        <v>156</v>
      </c>
      <c r="D14" s="275">
        <v>41200</v>
      </c>
      <c r="E14" s="117">
        <v>3</v>
      </c>
      <c r="F14" s="676" t="s">
        <v>19</v>
      </c>
      <c r="G14" s="398"/>
      <c r="H14" s="122"/>
      <c r="I14" s="251">
        <v>0</v>
      </c>
      <c r="J14" s="1052">
        <v>1000</v>
      </c>
      <c r="K14" s="928">
        <v>3</v>
      </c>
      <c r="L14" s="676">
        <v>4</v>
      </c>
      <c r="M14" s="122">
        <v>19</v>
      </c>
      <c r="N14" s="239">
        <v>1000</v>
      </c>
      <c r="O14" s="844">
        <v>18.06</v>
      </c>
      <c r="P14" s="831">
        <v>739.202657807309</v>
      </c>
      <c r="Q14" s="807"/>
      <c r="R14" s="831">
        <v>2739.202657807309</v>
      </c>
      <c r="S14" s="811">
        <v>1000</v>
      </c>
      <c r="T14" s="811"/>
      <c r="U14" s="55">
        <f t="shared" si="0"/>
        <v>0</v>
      </c>
      <c r="V14" s="538"/>
    </row>
    <row r="15" spans="1:22" ht="15.75" customHeight="1">
      <c r="A15" s="835">
        <v>13</v>
      </c>
      <c r="B15" s="836">
        <v>12</v>
      </c>
      <c r="C15" s="837" t="s">
        <v>1</v>
      </c>
      <c r="D15" s="837" t="s">
        <v>465</v>
      </c>
      <c r="E15" s="838">
        <v>4</v>
      </c>
      <c r="F15" s="843" t="s">
        <v>16</v>
      </c>
      <c r="G15" s="839"/>
      <c r="H15" s="840"/>
      <c r="I15" s="104">
        <v>0</v>
      </c>
      <c r="J15" s="85">
        <v>951.8304431599229</v>
      </c>
      <c r="K15" s="838">
        <v>4</v>
      </c>
      <c r="L15" s="843">
        <v>1</v>
      </c>
      <c r="M15" s="840">
        <v>16</v>
      </c>
      <c r="N15" s="841">
        <v>1000</v>
      </c>
      <c r="O15" s="806">
        <v>15.59</v>
      </c>
      <c r="P15" s="809">
        <v>856.3181526619628</v>
      </c>
      <c r="Q15" s="807"/>
      <c r="R15" s="809">
        <v>2808.1485958218855</v>
      </c>
      <c r="S15" s="811">
        <v>951.8304431599229</v>
      </c>
      <c r="T15" s="811"/>
      <c r="U15" s="53">
        <f t="shared" si="0"/>
        <v>0</v>
      </c>
      <c r="V15" s="538"/>
    </row>
    <row r="16" spans="1:22" ht="15.75" customHeight="1">
      <c r="A16" s="825">
        <v>14</v>
      </c>
      <c r="B16" s="826">
        <v>13</v>
      </c>
      <c r="C16" s="827" t="s">
        <v>429</v>
      </c>
      <c r="D16" s="827">
        <v>41110</v>
      </c>
      <c r="E16" s="828">
        <v>4</v>
      </c>
      <c r="F16" s="829" t="s">
        <v>17</v>
      </c>
      <c r="G16" s="806"/>
      <c r="H16" s="807"/>
      <c r="I16" s="833">
        <v>0</v>
      </c>
      <c r="J16" s="1053">
        <v>701.6248153618907</v>
      </c>
      <c r="K16" s="828">
        <v>4</v>
      </c>
      <c r="L16" s="829">
        <v>2</v>
      </c>
      <c r="M16" s="807">
        <v>12</v>
      </c>
      <c r="N16" s="831">
        <v>750</v>
      </c>
      <c r="O16" s="806">
        <v>19.56</v>
      </c>
      <c r="P16" s="831">
        <v>682.515337423313</v>
      </c>
      <c r="Q16" s="807"/>
      <c r="R16" s="831">
        <v>2134.140152785204</v>
      </c>
      <c r="S16" s="811">
        <v>701.6248153618907</v>
      </c>
      <c r="T16" s="811"/>
      <c r="U16" s="55">
        <f t="shared" si="0"/>
        <v>0</v>
      </c>
      <c r="V16" s="538"/>
    </row>
    <row r="17" spans="1:22" ht="15.75" customHeight="1" thickBot="1">
      <c r="A17" s="802">
        <v>15</v>
      </c>
      <c r="B17" s="803">
        <v>5</v>
      </c>
      <c r="C17" s="804" t="s">
        <v>433</v>
      </c>
      <c r="D17" s="804" t="s">
        <v>465</v>
      </c>
      <c r="E17" s="805">
        <v>4</v>
      </c>
      <c r="F17" s="810" t="s">
        <v>18</v>
      </c>
      <c r="G17" s="806"/>
      <c r="H17" s="807"/>
      <c r="I17" s="808">
        <v>0</v>
      </c>
      <c r="J17" s="1054">
        <v>718.1688125894134</v>
      </c>
      <c r="K17" s="913">
        <v>4</v>
      </c>
      <c r="L17" s="810">
        <v>3</v>
      </c>
      <c r="M17" s="807">
        <v>16</v>
      </c>
      <c r="N17" s="809">
        <v>1000</v>
      </c>
      <c r="O17" s="806">
        <v>17.51</v>
      </c>
      <c r="P17" s="809">
        <v>762.4214734437463</v>
      </c>
      <c r="Q17" s="807"/>
      <c r="R17" s="809">
        <v>2480.59028603316</v>
      </c>
      <c r="S17" s="811">
        <v>718.1688125894134</v>
      </c>
      <c r="T17" s="811"/>
      <c r="U17" s="537">
        <f t="shared" si="0"/>
        <v>0</v>
      </c>
      <c r="V17" s="538"/>
    </row>
    <row r="18" spans="1:22" ht="15.75" customHeight="1" thickBot="1">
      <c r="A18" s="775">
        <v>16</v>
      </c>
      <c r="B18" s="116">
        <v>17</v>
      </c>
      <c r="C18" s="275" t="s">
        <v>543</v>
      </c>
      <c r="D18" s="275">
        <v>41030</v>
      </c>
      <c r="E18" s="117">
        <v>4</v>
      </c>
      <c r="F18" s="676" t="s">
        <v>19</v>
      </c>
      <c r="G18" s="398"/>
      <c r="H18" s="122"/>
      <c r="I18" s="251">
        <v>0</v>
      </c>
      <c r="J18" s="1052">
        <v>995.708154506438</v>
      </c>
      <c r="K18" s="928">
        <v>4</v>
      </c>
      <c r="L18" s="676">
        <v>4</v>
      </c>
      <c r="M18" s="122">
        <v>16</v>
      </c>
      <c r="N18" s="239">
        <v>1000</v>
      </c>
      <c r="O18" s="844">
        <v>26.28</v>
      </c>
      <c r="P18" s="831">
        <v>507.99086757990864</v>
      </c>
      <c r="Q18" s="807"/>
      <c r="R18" s="831">
        <v>2503.6990220863468</v>
      </c>
      <c r="S18" s="811">
        <v>995.708154506438</v>
      </c>
      <c r="T18" s="834"/>
      <c r="U18" s="55">
        <f t="shared" si="0"/>
        <v>0</v>
      </c>
      <c r="V18" s="538"/>
    </row>
    <row r="19" spans="1:22" ht="15.75" customHeight="1">
      <c r="A19" s="835">
        <v>17</v>
      </c>
      <c r="B19" s="836">
        <v>14</v>
      </c>
      <c r="C19" s="837" t="s">
        <v>453</v>
      </c>
      <c r="D19" s="837" t="s">
        <v>465</v>
      </c>
      <c r="E19" s="838">
        <v>5</v>
      </c>
      <c r="F19" s="843" t="s">
        <v>16</v>
      </c>
      <c r="G19" s="839"/>
      <c r="H19" s="840"/>
      <c r="I19" s="104">
        <v>0</v>
      </c>
      <c r="J19" s="85">
        <v>967.0958512160229</v>
      </c>
      <c r="K19" s="838">
        <v>5</v>
      </c>
      <c r="L19" s="843">
        <v>1</v>
      </c>
      <c r="M19" s="840">
        <v>19</v>
      </c>
      <c r="N19" s="841">
        <v>760</v>
      </c>
      <c r="O19" s="806">
        <v>16.84</v>
      </c>
      <c r="P19" s="809">
        <v>792.7553444180522</v>
      </c>
      <c r="Q19" s="807"/>
      <c r="R19" s="809">
        <v>2519.851195634075</v>
      </c>
      <c r="S19" s="811">
        <v>967.0958512160229</v>
      </c>
      <c r="T19" s="811"/>
      <c r="U19" s="53">
        <f t="shared" si="0"/>
        <v>0</v>
      </c>
      <c r="V19" s="538"/>
    </row>
    <row r="20" spans="1:22" ht="15.75" customHeight="1">
      <c r="A20" s="825">
        <v>18</v>
      </c>
      <c r="B20" s="826">
        <v>3</v>
      </c>
      <c r="C20" s="827" t="s">
        <v>3</v>
      </c>
      <c r="D20" s="847">
        <v>35010</v>
      </c>
      <c r="E20" s="828">
        <v>5</v>
      </c>
      <c r="F20" s="829" t="s">
        <v>17</v>
      </c>
      <c r="G20" s="806"/>
      <c r="H20" s="807"/>
      <c r="I20" s="833">
        <v>0</v>
      </c>
      <c r="J20" s="1053">
        <v>701.3487475915222</v>
      </c>
      <c r="K20" s="842">
        <v>5</v>
      </c>
      <c r="L20" s="829">
        <v>2</v>
      </c>
      <c r="M20" s="807">
        <v>25</v>
      </c>
      <c r="N20" s="831">
        <v>1000</v>
      </c>
      <c r="O20" s="806">
        <v>15.81</v>
      </c>
      <c r="P20" s="831">
        <v>844.4022770398482</v>
      </c>
      <c r="Q20" s="807"/>
      <c r="R20" s="831">
        <v>2545.7510246313705</v>
      </c>
      <c r="S20" s="811">
        <v>701.3487475915222</v>
      </c>
      <c r="T20" s="811"/>
      <c r="U20" s="55">
        <f t="shared" si="0"/>
        <v>0</v>
      </c>
      <c r="V20" s="538"/>
    </row>
    <row r="21" spans="1:22" ht="15.75" customHeight="1">
      <c r="A21" s="475">
        <v>19</v>
      </c>
      <c r="B21" s="109">
        <v>4</v>
      </c>
      <c r="C21" s="274" t="s">
        <v>428</v>
      </c>
      <c r="D21" s="1110" t="s">
        <v>465</v>
      </c>
      <c r="E21" s="110">
        <v>5</v>
      </c>
      <c r="F21" s="465" t="s">
        <v>18</v>
      </c>
      <c r="G21" s="223"/>
      <c r="H21" s="113"/>
      <c r="I21" s="455">
        <v>0</v>
      </c>
      <c r="J21" s="1055">
        <v>725.258493353028</v>
      </c>
      <c r="K21" s="110">
        <v>5</v>
      </c>
      <c r="L21" s="465">
        <v>3</v>
      </c>
      <c r="M21" s="113">
        <v>20</v>
      </c>
      <c r="N21" s="446">
        <v>800</v>
      </c>
      <c r="O21" s="223">
        <v>19.42</v>
      </c>
      <c r="P21" s="446">
        <v>687.4356333676621</v>
      </c>
      <c r="Q21" s="113"/>
      <c r="R21" s="446">
        <v>2212.6941267206903</v>
      </c>
      <c r="S21" s="224">
        <v>725.258493353028</v>
      </c>
      <c r="T21" s="224"/>
      <c r="U21" s="53">
        <f t="shared" si="0"/>
        <v>0</v>
      </c>
      <c r="V21" s="538"/>
    </row>
    <row r="22" spans="1:22" ht="15.75" customHeight="1" thickBot="1">
      <c r="A22" s="567">
        <v>20</v>
      </c>
      <c r="B22" s="551">
        <v>10</v>
      </c>
      <c r="C22" s="552" t="s">
        <v>6</v>
      </c>
      <c r="D22" s="1109">
        <v>72430</v>
      </c>
      <c r="E22" s="548">
        <v>5</v>
      </c>
      <c r="F22" s="688" t="s">
        <v>19</v>
      </c>
      <c r="G22" s="553"/>
      <c r="H22" s="549"/>
      <c r="I22" s="105">
        <v>0</v>
      </c>
      <c r="J22" s="1056">
        <v>725.258493353028</v>
      </c>
      <c r="K22" s="1108">
        <v>5</v>
      </c>
      <c r="L22" s="688">
        <v>4</v>
      </c>
      <c r="M22" s="549">
        <v>20</v>
      </c>
      <c r="N22" s="550">
        <v>800</v>
      </c>
      <c r="O22" s="1114">
        <v>18.78</v>
      </c>
      <c r="P22" s="550">
        <v>710.8626198083067</v>
      </c>
      <c r="Q22" s="549"/>
      <c r="R22" s="550">
        <v>2236.1211131613345</v>
      </c>
      <c r="S22" s="568">
        <v>725.258493353028</v>
      </c>
      <c r="T22" s="569"/>
      <c r="U22" s="65">
        <f t="shared" si="0"/>
        <v>0</v>
      </c>
      <c r="V22" s="538"/>
    </row>
    <row r="23" spans="1:22" ht="15.75" customHeight="1" hidden="1">
      <c r="A23" s="835">
        <v>21</v>
      </c>
      <c r="B23" s="836"/>
      <c r="C23" s="837"/>
      <c r="D23" s="848"/>
      <c r="E23" s="838"/>
      <c r="F23" s="843"/>
      <c r="G23" s="839"/>
      <c r="H23" s="840"/>
      <c r="I23" s="104"/>
      <c r="J23" s="85"/>
      <c r="K23" s="838"/>
      <c r="L23" s="843"/>
      <c r="M23" s="840"/>
      <c r="N23" s="841"/>
      <c r="O23" s="839"/>
      <c r="P23" s="841"/>
      <c r="Q23" s="840"/>
      <c r="R23" s="841"/>
      <c r="S23" s="1107"/>
      <c r="T23" s="1107"/>
      <c r="U23" s="53">
        <f t="shared" si="0"/>
        <v>0</v>
      </c>
      <c r="V23" s="538"/>
    </row>
    <row r="24" spans="1:22" ht="15.75" customHeight="1" hidden="1">
      <c r="A24" s="825">
        <v>22</v>
      </c>
      <c r="B24" s="826"/>
      <c r="C24" s="827"/>
      <c r="D24" s="847"/>
      <c r="E24" s="828"/>
      <c r="F24" s="829"/>
      <c r="G24" s="806"/>
      <c r="H24" s="807"/>
      <c r="I24" s="833"/>
      <c r="J24" s="1053"/>
      <c r="K24" s="828"/>
      <c r="L24" s="829"/>
      <c r="M24" s="807"/>
      <c r="N24" s="831"/>
      <c r="O24" s="806"/>
      <c r="P24" s="831"/>
      <c r="Q24" s="807"/>
      <c r="R24" s="831"/>
      <c r="S24" s="811"/>
      <c r="T24" s="811"/>
      <c r="U24" s="55">
        <f t="shared" si="0"/>
        <v>0</v>
      </c>
      <c r="V24" s="538"/>
    </row>
    <row r="25" spans="1:22" ht="15.75" customHeight="1" hidden="1">
      <c r="A25" s="802">
        <v>23</v>
      </c>
      <c r="B25" s="803"/>
      <c r="C25" s="804"/>
      <c r="D25" s="845"/>
      <c r="E25" s="805"/>
      <c r="F25" s="810"/>
      <c r="G25" s="806"/>
      <c r="H25" s="807"/>
      <c r="I25" s="808"/>
      <c r="J25" s="1054"/>
      <c r="K25" s="805"/>
      <c r="L25" s="810"/>
      <c r="M25" s="807"/>
      <c r="N25" s="1054"/>
      <c r="O25" s="806"/>
      <c r="P25" s="809"/>
      <c r="Q25" s="807"/>
      <c r="R25" s="809"/>
      <c r="S25" s="811"/>
      <c r="T25" s="811"/>
      <c r="U25" s="53">
        <f t="shared" si="0"/>
        <v>0</v>
      </c>
      <c r="V25" s="538"/>
    </row>
    <row r="26" spans="1:22" ht="15.75" customHeight="1" hidden="1" thickBot="1">
      <c r="A26" s="775">
        <v>24</v>
      </c>
      <c r="B26" s="116"/>
      <c r="C26" s="275"/>
      <c r="D26" s="358"/>
      <c r="E26" s="117"/>
      <c r="F26" s="676"/>
      <c r="G26" s="398"/>
      <c r="H26" s="122"/>
      <c r="I26" s="251"/>
      <c r="J26" s="1052"/>
      <c r="K26" s="928"/>
      <c r="L26" s="676"/>
      <c r="M26" s="122"/>
      <c r="N26" s="239"/>
      <c r="O26" s="844"/>
      <c r="P26" s="831"/>
      <c r="Q26" s="807"/>
      <c r="R26" s="831"/>
      <c r="S26" s="811"/>
      <c r="T26" s="834"/>
      <c r="U26" s="65">
        <f t="shared" si="0"/>
        <v>0</v>
      </c>
      <c r="V26" s="538"/>
    </row>
    <row r="27" spans="1:22" ht="15.75" customHeight="1" hidden="1">
      <c r="A27" s="835">
        <v>25</v>
      </c>
      <c r="B27" s="836"/>
      <c r="C27" s="837"/>
      <c r="D27" s="848"/>
      <c r="E27" s="838"/>
      <c r="F27" s="843"/>
      <c r="G27" s="839"/>
      <c r="H27" s="840"/>
      <c r="I27" s="104"/>
      <c r="J27" s="85"/>
      <c r="K27" s="838"/>
      <c r="L27" s="926"/>
      <c r="M27" s="840"/>
      <c r="N27" s="85"/>
      <c r="O27" s="806"/>
      <c r="P27" s="809"/>
      <c r="Q27" s="807"/>
      <c r="R27" s="809"/>
      <c r="S27" s="811"/>
      <c r="T27" s="811"/>
      <c r="U27" s="53">
        <f t="shared" si="0"/>
        <v>0</v>
      </c>
      <c r="V27" s="538"/>
    </row>
    <row r="28" spans="1:22" ht="15.75" customHeight="1" hidden="1">
      <c r="A28" s="825">
        <v>26</v>
      </c>
      <c r="B28" s="826"/>
      <c r="C28" s="827"/>
      <c r="D28" s="827"/>
      <c r="E28" s="828"/>
      <c r="F28" s="829"/>
      <c r="G28" s="806"/>
      <c r="H28" s="807"/>
      <c r="I28" s="833"/>
      <c r="J28" s="1053"/>
      <c r="K28" s="828"/>
      <c r="L28" s="924"/>
      <c r="M28" s="807"/>
      <c r="N28" s="831"/>
      <c r="O28" s="806"/>
      <c r="P28" s="831"/>
      <c r="Q28" s="807"/>
      <c r="R28" s="831"/>
      <c r="S28" s="811"/>
      <c r="T28" s="811"/>
      <c r="U28" s="55">
        <f t="shared" si="0"/>
        <v>0</v>
      </c>
      <c r="V28" s="538"/>
    </row>
    <row r="29" spans="1:22" ht="15.75" customHeight="1" hidden="1">
      <c r="A29" s="475">
        <v>27</v>
      </c>
      <c r="B29" s="109"/>
      <c r="C29" s="274"/>
      <c r="D29" s="274"/>
      <c r="E29" s="110"/>
      <c r="F29" s="465"/>
      <c r="G29" s="223"/>
      <c r="H29" s="113"/>
      <c r="I29" s="455"/>
      <c r="J29" s="1055"/>
      <c r="K29" s="1002"/>
      <c r="L29" s="418"/>
      <c r="M29" s="113"/>
      <c r="N29" s="446"/>
      <c r="O29" s="223"/>
      <c r="P29" s="446"/>
      <c r="Q29" s="113"/>
      <c r="R29" s="446"/>
      <c r="S29" s="224"/>
      <c r="T29" s="224"/>
      <c r="U29" s="53">
        <f t="shared" si="0"/>
        <v>0</v>
      </c>
      <c r="V29" s="538"/>
    </row>
    <row r="30" spans="1:22" ht="15.75" customHeight="1" hidden="1" thickBot="1">
      <c r="A30" s="567">
        <v>28</v>
      </c>
      <c r="B30" s="551"/>
      <c r="C30" s="804"/>
      <c r="D30" s="552"/>
      <c r="E30" s="548"/>
      <c r="F30" s="688"/>
      <c r="G30" s="553"/>
      <c r="H30" s="549"/>
      <c r="I30" s="105"/>
      <c r="J30" s="550"/>
      <c r="K30" s="548"/>
      <c r="L30" s="788"/>
      <c r="M30" s="549"/>
      <c r="N30" s="550"/>
      <c r="O30" s="553"/>
      <c r="P30" s="550"/>
      <c r="Q30" s="549"/>
      <c r="R30" s="550"/>
      <c r="S30" s="568"/>
      <c r="T30" s="569"/>
      <c r="U30" s="65">
        <f t="shared" si="0"/>
        <v>0</v>
      </c>
      <c r="V30" s="538"/>
    </row>
    <row r="31" spans="1:22" ht="15.75" customHeight="1" hidden="1">
      <c r="A31" s="477">
        <v>29</v>
      </c>
      <c r="B31" s="114"/>
      <c r="C31" s="276"/>
      <c r="D31" s="276"/>
      <c r="E31" s="115"/>
      <c r="F31" s="467"/>
      <c r="G31" s="309"/>
      <c r="H31" s="121"/>
      <c r="I31" s="457"/>
      <c r="J31" s="448"/>
      <c r="K31" s="115"/>
      <c r="L31" s="420"/>
      <c r="M31" s="121"/>
      <c r="N31" s="448"/>
      <c r="O31" s="309"/>
      <c r="P31" s="448"/>
      <c r="Q31" s="121"/>
      <c r="R31" s="448"/>
      <c r="S31" s="547"/>
      <c r="T31" s="547"/>
      <c r="U31" s="53">
        <f>IF(G31&lt;10,ROUNDDOWN(G31,0)*60+(G31-ROUNDDOWN(G31,0))*100+H31,ROUNDDOWN(G31,0)*60-(G31-ROUNDDOWN(G31,0))*100+H31)</f>
        <v>0</v>
      </c>
      <c r="V31" s="538"/>
    </row>
    <row r="32" spans="1:22" ht="15.75" customHeight="1" hidden="1" thickBot="1">
      <c r="A32" s="478">
        <v>30</v>
      </c>
      <c r="B32" s="116"/>
      <c r="C32" s="275"/>
      <c r="D32" s="275"/>
      <c r="E32" s="117"/>
      <c r="F32" s="468"/>
      <c r="G32" s="398"/>
      <c r="H32" s="122"/>
      <c r="I32" s="251"/>
      <c r="J32" s="239"/>
      <c r="K32" s="112"/>
      <c r="L32" s="417"/>
      <c r="M32" s="113"/>
      <c r="N32" s="277"/>
      <c r="O32" s="223"/>
      <c r="P32" s="277"/>
      <c r="Q32" s="113"/>
      <c r="R32" s="277"/>
      <c r="S32" s="224"/>
      <c r="T32" s="224"/>
      <c r="U32" s="55">
        <f>IF(G32&lt;10,ROUNDDOWN(G32,0)*60+(G32-ROUNDDOWN(G32,0))*100+H32,ROUNDDOWN(G32,0)*60-(G32-ROUNDDOWN(G32,0))*100+H32)</f>
        <v>0</v>
      </c>
      <c r="V32" s="538"/>
    </row>
    <row r="33" spans="1:22" ht="15.75" customHeight="1" hidden="1">
      <c r="A33" s="477">
        <v>31</v>
      </c>
      <c r="B33" s="114"/>
      <c r="C33" s="276"/>
      <c r="D33" s="276"/>
      <c r="E33" s="115"/>
      <c r="F33" s="469"/>
      <c r="G33" s="309"/>
      <c r="H33" s="121"/>
      <c r="I33" s="457"/>
      <c r="J33" s="448"/>
      <c r="K33" s="110"/>
      <c r="L33" s="418"/>
      <c r="M33" s="113"/>
      <c r="N33" s="446"/>
      <c r="O33" s="223"/>
      <c r="P33" s="446"/>
      <c r="Q33" s="113"/>
      <c r="R33" s="446"/>
      <c r="S33" s="224"/>
      <c r="T33" s="224"/>
      <c r="U33" s="53">
        <f>IF(G33&lt;10,ROUNDDOWN(G33,0)*60+(G33-ROUNDDOWN(G33,0))*100+H33,ROUNDDOWN(G33,0)*60-(G33-ROUNDDOWN(G33,0))*100+H33)</f>
        <v>0</v>
      </c>
      <c r="V33" s="538"/>
    </row>
    <row r="34" spans="1:22" ht="15.75" customHeight="1" hidden="1" thickBot="1">
      <c r="A34" s="353">
        <v>32</v>
      </c>
      <c r="B34" s="354"/>
      <c r="C34" s="355"/>
      <c r="D34" s="355"/>
      <c r="E34" s="356"/>
      <c r="F34" s="470"/>
      <c r="G34" s="460"/>
      <c r="H34" s="357"/>
      <c r="I34" s="430"/>
      <c r="J34" s="451"/>
      <c r="K34" s="117"/>
      <c r="L34" s="419"/>
      <c r="M34" s="122"/>
      <c r="N34" s="239"/>
      <c r="O34" s="223"/>
      <c r="P34" s="277"/>
      <c r="Q34" s="443"/>
      <c r="R34" s="277"/>
      <c r="S34" s="224"/>
      <c r="T34" s="225"/>
      <c r="U34" s="65">
        <f>IF(G34&lt;10,ROUNDDOWN(G34,0)*60+(G34-ROUNDDOWN(G34,0))*100+H34,ROUNDDOWN(G34,0)*60-(G34-ROUNDDOWN(G34,0))*100+H34)</f>
        <v>0</v>
      </c>
      <c r="V34" s="538"/>
    </row>
    <row r="35" spans="1:22" ht="15.75" customHeight="1" hidden="1">
      <c r="A35" s="479">
        <v>33</v>
      </c>
      <c r="B35" s="479"/>
      <c r="C35" s="457"/>
      <c r="D35" s="479"/>
      <c r="E35" s="480"/>
      <c r="F35" s="481"/>
      <c r="G35" s="461"/>
      <c r="H35" s="458"/>
      <c r="I35" s="457"/>
      <c r="J35" s="482"/>
      <c r="K35" s="480"/>
      <c r="L35" s="530"/>
      <c r="M35" s="450"/>
      <c r="N35" s="483"/>
      <c r="O35" s="443"/>
      <c r="P35" s="484"/>
      <c r="Q35" s="443"/>
      <c r="R35" s="484"/>
      <c r="S35" s="535"/>
      <c r="T35" s="535"/>
      <c r="V35" s="538"/>
    </row>
    <row r="36" spans="1:22" ht="15.75" customHeight="1" hidden="1">
      <c r="A36" s="246">
        <v>34</v>
      </c>
      <c r="B36" s="246"/>
      <c r="C36" s="250"/>
      <c r="D36" s="246"/>
      <c r="E36" s="253"/>
      <c r="F36" s="425"/>
      <c r="G36" s="462"/>
      <c r="H36" s="459"/>
      <c r="I36" s="250"/>
      <c r="J36" s="452"/>
      <c r="K36" s="490"/>
      <c r="L36" s="531"/>
      <c r="M36" s="443"/>
      <c r="N36" s="449"/>
      <c r="O36" s="443"/>
      <c r="P36" s="447"/>
      <c r="Q36" s="443"/>
      <c r="R36" s="447"/>
      <c r="S36" s="535"/>
      <c r="T36" s="535"/>
      <c r="V36" s="538"/>
    </row>
    <row r="37" spans="1:22" ht="15.75" customHeight="1" hidden="1">
      <c r="A37" s="485">
        <v>35</v>
      </c>
      <c r="B37" s="485"/>
      <c r="C37" s="455"/>
      <c r="D37" s="485"/>
      <c r="E37" s="486"/>
      <c r="F37" s="487"/>
      <c r="G37" s="462"/>
      <c r="H37" s="459"/>
      <c r="I37" s="455"/>
      <c r="J37" s="488"/>
      <c r="K37" s="486"/>
      <c r="L37" s="532"/>
      <c r="M37" s="443"/>
      <c r="N37" s="489"/>
      <c r="O37" s="443"/>
      <c r="P37" s="484"/>
      <c r="Q37" s="443"/>
      <c r="R37" s="484"/>
      <c r="S37" s="535"/>
      <c r="T37" s="535"/>
      <c r="V37" s="538"/>
    </row>
    <row r="38" spans="1:22" ht="15.75" customHeight="1" hidden="1" thickBot="1">
      <c r="A38" s="426">
        <v>36</v>
      </c>
      <c r="B38" s="426"/>
      <c r="C38" s="105"/>
      <c r="D38" s="426"/>
      <c r="E38" s="427"/>
      <c r="F38" s="428"/>
      <c r="G38" s="492"/>
      <c r="H38" s="493"/>
      <c r="I38" s="105"/>
      <c r="J38" s="494"/>
      <c r="K38" s="495"/>
      <c r="L38" s="533"/>
      <c r="M38" s="491"/>
      <c r="N38" s="496"/>
      <c r="O38" s="491"/>
      <c r="P38" s="497"/>
      <c r="Q38" s="105"/>
      <c r="R38" s="497"/>
      <c r="S38" s="536"/>
      <c r="T38" s="536"/>
      <c r="V38" s="53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formatCells="0" formatColumns="0" formatRows="0"/>
  <protectedRanges>
    <protectedRange sqref="O27:O34" name="Plagevitesse_1"/>
    <protectedRange sqref="M27:M34" name="PlageDistance_1"/>
    <protectedRange sqref="G27:H34" name="PlageDur?e_1"/>
    <protectedRange sqref="G3:G9 H3:H26" name="PlageDur?e_1_2"/>
    <protectedRange sqref="M3:M26" name="PlageDistance_1_2"/>
    <protectedRange sqref="O3:O26" name="Plagevitesse_1_2"/>
  </protectedRanges>
  <dataValidations count="6"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O3:O38">
      <formula1>0</formula1>
      <formula2>240</formula2>
    </dataValidation>
    <dataValidation type="list" allowBlank="1" showDropDown="1" showInputMessage="1" showErrorMessage="1" sqref="H27:H38">
      <formula1>"100,95,90,85,80,75,70,65,60,50,45,40,35,30,0"</formula1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list" allowBlank="1" showDropDown="1" showInputMessage="1" showErrorMessage="1" sqref="H3:H26">
      <formula1>"100,95,90,85,80,75,70,65,60,55,50,45,40,35,30,0"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85" r:id="rId4"/>
  <headerFooter alignWithMargins="0">
    <oddHeader>&amp;C&amp;F</oddHeader>
    <oddFooter>&amp;C&amp;A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V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0" customWidth="1"/>
  </cols>
  <sheetData>
    <row r="1" spans="1:21" ht="15.75" customHeight="1" thickBot="1">
      <c r="A1" s="88"/>
      <c r="B1" s="240"/>
      <c r="C1" s="89" t="s">
        <v>21</v>
      </c>
      <c r="D1" s="90"/>
      <c r="E1" s="88"/>
      <c r="F1" s="88"/>
      <c r="G1" s="88"/>
      <c r="H1" s="88"/>
      <c r="I1" s="106"/>
      <c r="J1" s="88"/>
      <c r="K1" s="91"/>
      <c r="L1" s="91"/>
      <c r="M1" s="92"/>
      <c r="N1" s="92"/>
      <c r="O1" s="92"/>
      <c r="P1" s="92"/>
      <c r="Q1" s="92"/>
      <c r="R1" s="92"/>
      <c r="S1" s="92"/>
      <c r="T1" s="92"/>
      <c r="U1" s="88"/>
    </row>
    <row r="2" spans="1:22" ht="15.75" customHeight="1">
      <c r="A2" s="375" t="s">
        <v>26</v>
      </c>
      <c r="B2" s="812" t="s">
        <v>25</v>
      </c>
      <c r="C2" s="93" t="s">
        <v>24</v>
      </c>
      <c r="D2" s="813" t="s">
        <v>75</v>
      </c>
      <c r="E2" s="375" t="s">
        <v>10</v>
      </c>
      <c r="F2" s="812"/>
      <c r="G2" s="93" t="s">
        <v>43</v>
      </c>
      <c r="H2" s="93" t="s">
        <v>50</v>
      </c>
      <c r="I2" s="93" t="s">
        <v>44</v>
      </c>
      <c r="J2" s="813" t="s">
        <v>45</v>
      </c>
      <c r="K2" s="814" t="s">
        <v>11</v>
      </c>
      <c r="L2" s="96"/>
      <c r="M2" s="96" t="s">
        <v>46</v>
      </c>
      <c r="N2" s="815" t="s">
        <v>45</v>
      </c>
      <c r="O2" s="98" t="s">
        <v>47</v>
      </c>
      <c r="P2" s="815" t="s">
        <v>45</v>
      </c>
      <c r="Q2" s="99" t="s">
        <v>48</v>
      </c>
      <c r="R2" s="99" t="s">
        <v>44</v>
      </c>
      <c r="S2" s="98" t="s">
        <v>62</v>
      </c>
      <c r="T2" s="101" t="s">
        <v>49</v>
      </c>
      <c r="U2" s="93" t="s">
        <v>44</v>
      </c>
      <c r="V2" s="538"/>
    </row>
    <row r="3" spans="1:22" ht="15.75" customHeight="1">
      <c r="A3" s="816">
        <v>1</v>
      </c>
      <c r="B3" s="817">
        <v>19</v>
      </c>
      <c r="C3" s="818" t="s">
        <v>422</v>
      </c>
      <c r="D3" s="818">
        <v>41170</v>
      </c>
      <c r="E3" s="819">
        <v>1</v>
      </c>
      <c r="F3" s="820" t="s">
        <v>16</v>
      </c>
      <c r="G3" s="821"/>
      <c r="H3" s="822"/>
      <c r="I3" s="103">
        <v>0</v>
      </c>
      <c r="J3" s="83">
        <v>620</v>
      </c>
      <c r="K3" s="819">
        <v>1</v>
      </c>
      <c r="L3" s="820">
        <v>1</v>
      </c>
      <c r="M3" s="822">
        <v>18</v>
      </c>
      <c r="N3" s="823">
        <v>818.1818181818182</v>
      </c>
      <c r="O3" s="821">
        <v>16.93</v>
      </c>
      <c r="P3" s="823">
        <v>834.0224453632604</v>
      </c>
      <c r="Q3" s="822"/>
      <c r="R3" s="823">
        <v>2272.204263545079</v>
      </c>
      <c r="S3" s="824">
        <v>620</v>
      </c>
      <c r="T3" s="824"/>
      <c r="U3" s="60">
        <f>IF(G3&lt;10,ROUNDDOWN(G3,0)*60+(G3-ROUNDDOWN(G3,0))*100+H3,ROUNDDOWN(G3,0)*60-(G3-ROUNDDOWN(G3,0))*100+H3)</f>
        <v>0</v>
      </c>
      <c r="V3" s="538"/>
    </row>
    <row r="4" spans="1:22" s="48" customFormat="1" ht="15.75" customHeight="1">
      <c r="A4" s="825">
        <v>2</v>
      </c>
      <c r="B4" s="826">
        <v>6</v>
      </c>
      <c r="C4" s="827" t="s">
        <v>496</v>
      </c>
      <c r="D4" s="827" t="s">
        <v>465</v>
      </c>
      <c r="E4" s="828">
        <v>1</v>
      </c>
      <c r="F4" s="829" t="s">
        <v>17</v>
      </c>
      <c r="G4" s="806"/>
      <c r="H4" s="807"/>
      <c r="I4" s="830">
        <v>0</v>
      </c>
      <c r="J4" s="1053">
        <v>984.149855907781</v>
      </c>
      <c r="K4" s="828">
        <v>1</v>
      </c>
      <c r="L4" s="829">
        <v>2</v>
      </c>
      <c r="M4" s="807">
        <v>18</v>
      </c>
      <c r="N4" s="831">
        <v>818.1818181818182</v>
      </c>
      <c r="O4" s="806">
        <v>20.8</v>
      </c>
      <c r="P4" s="831">
        <v>678.8461538461538</v>
      </c>
      <c r="Q4" s="807"/>
      <c r="R4" s="832">
        <v>2481.177827935753</v>
      </c>
      <c r="S4" s="811">
        <v>984.149855907781</v>
      </c>
      <c r="T4" s="811"/>
      <c r="U4" s="55">
        <f aca="true" t="shared" si="0" ref="U4:U30">IF(G4&lt;10,ROUNDDOWN(G4,0)*60+(G4-ROUNDDOWN(G4,0))*100+H4,ROUNDDOWN(G4,0)*60-(G4-ROUNDDOWN(G4,0))*100+H4)</f>
        <v>0</v>
      </c>
      <c r="V4" s="539"/>
    </row>
    <row r="5" spans="1:22" ht="15.75" customHeight="1">
      <c r="A5" s="802">
        <v>3</v>
      </c>
      <c r="B5" s="803">
        <v>16</v>
      </c>
      <c r="C5" s="804" t="s">
        <v>167</v>
      </c>
      <c r="D5" s="804">
        <v>41130</v>
      </c>
      <c r="E5" s="805">
        <v>1</v>
      </c>
      <c r="F5" s="810" t="s">
        <v>18</v>
      </c>
      <c r="G5" s="806"/>
      <c r="H5" s="807"/>
      <c r="I5" s="808">
        <v>0</v>
      </c>
      <c r="J5" s="1054">
        <v>958.21325648415</v>
      </c>
      <c r="K5" s="805">
        <v>1</v>
      </c>
      <c r="L5" s="810">
        <v>3</v>
      </c>
      <c r="M5" s="807">
        <v>22</v>
      </c>
      <c r="N5" s="809">
        <v>1000</v>
      </c>
      <c r="O5" s="806">
        <v>22.94</v>
      </c>
      <c r="P5" s="809">
        <v>615.5187445510026</v>
      </c>
      <c r="Q5" s="807"/>
      <c r="R5" s="809">
        <v>2573.7320010351523</v>
      </c>
      <c r="S5" s="811">
        <v>958.21325648415</v>
      </c>
      <c r="T5" s="811"/>
      <c r="U5" s="53">
        <f t="shared" si="0"/>
        <v>0</v>
      </c>
      <c r="V5" s="538"/>
    </row>
    <row r="6" spans="1:22" s="48" customFormat="1" ht="15.75" customHeight="1" thickBot="1">
      <c r="A6" s="478">
        <v>4</v>
      </c>
      <c r="B6" s="116">
        <v>13</v>
      </c>
      <c r="C6" s="275" t="s">
        <v>429</v>
      </c>
      <c r="D6" s="1024">
        <v>41110</v>
      </c>
      <c r="E6" s="117">
        <v>1</v>
      </c>
      <c r="F6" s="676" t="s">
        <v>19</v>
      </c>
      <c r="G6" s="398"/>
      <c r="H6" s="122"/>
      <c r="I6" s="1023">
        <v>0</v>
      </c>
      <c r="J6" s="1052">
        <v>939.4387001477106</v>
      </c>
      <c r="K6" s="928">
        <v>1</v>
      </c>
      <c r="L6" s="676">
        <v>4</v>
      </c>
      <c r="M6" s="122">
        <v>17</v>
      </c>
      <c r="N6" s="239">
        <v>772.7272727272727</v>
      </c>
      <c r="O6" s="844">
        <v>22.7</v>
      </c>
      <c r="P6" s="831">
        <v>622.0264317180618</v>
      </c>
      <c r="Q6" s="807">
        <v>300</v>
      </c>
      <c r="R6" s="832">
        <v>2034.192404593045</v>
      </c>
      <c r="S6" s="811">
        <v>939.4387001477106</v>
      </c>
      <c r="T6" s="811"/>
      <c r="U6" s="55">
        <f t="shared" si="0"/>
        <v>0</v>
      </c>
      <c r="V6" s="539"/>
    </row>
    <row r="7" spans="1:22" ht="15.75" customHeight="1" thickBot="1">
      <c r="A7" s="835">
        <v>5</v>
      </c>
      <c r="B7" s="836">
        <v>12</v>
      </c>
      <c r="C7" s="837" t="s">
        <v>1</v>
      </c>
      <c r="D7" s="925" t="s">
        <v>465</v>
      </c>
      <c r="E7" s="838">
        <v>2</v>
      </c>
      <c r="F7" s="843" t="s">
        <v>16</v>
      </c>
      <c r="G7" s="839"/>
      <c r="H7" s="840"/>
      <c r="I7" s="104">
        <v>0</v>
      </c>
      <c r="J7" s="85">
        <v>905.4652880354507</v>
      </c>
      <c r="K7" s="912">
        <v>2</v>
      </c>
      <c r="L7" s="843">
        <v>1</v>
      </c>
      <c r="M7" s="840">
        <v>17</v>
      </c>
      <c r="N7" s="841">
        <v>1000</v>
      </c>
      <c r="O7" s="806">
        <v>17.02</v>
      </c>
      <c r="P7" s="809">
        <v>829.6122209165687</v>
      </c>
      <c r="Q7" s="807"/>
      <c r="R7" s="809">
        <v>2735.0775089520193</v>
      </c>
      <c r="S7" s="811">
        <v>905.4652880354507</v>
      </c>
      <c r="T7" s="811">
        <v>1000</v>
      </c>
      <c r="U7" s="537">
        <f t="shared" si="0"/>
        <v>0</v>
      </c>
      <c r="V7" s="538"/>
    </row>
    <row r="8" spans="1:22" ht="15.75" customHeight="1">
      <c r="A8" s="825">
        <v>6</v>
      </c>
      <c r="B8" s="826">
        <v>2</v>
      </c>
      <c r="C8" s="827" t="s">
        <v>2</v>
      </c>
      <c r="D8" s="847" t="s">
        <v>465</v>
      </c>
      <c r="E8" s="828">
        <v>2</v>
      </c>
      <c r="F8" s="829" t="s">
        <v>17</v>
      </c>
      <c r="G8" s="806"/>
      <c r="H8" s="807"/>
      <c r="I8" s="833">
        <v>0</v>
      </c>
      <c r="J8" s="1053">
        <v>991.3544668587896</v>
      </c>
      <c r="K8" s="842">
        <v>2</v>
      </c>
      <c r="L8" s="829">
        <v>2</v>
      </c>
      <c r="M8" s="807">
        <v>15</v>
      </c>
      <c r="N8" s="1053">
        <v>954.5454545454545</v>
      </c>
      <c r="O8" s="806">
        <v>17.64</v>
      </c>
      <c r="P8" s="831">
        <v>800.453514739229</v>
      </c>
      <c r="Q8" s="807"/>
      <c r="R8" s="831">
        <v>2746.353436143473</v>
      </c>
      <c r="S8" s="811">
        <v>991.3544668587896</v>
      </c>
      <c r="T8" s="811">
        <v>954.5454545454545</v>
      </c>
      <c r="U8" s="55">
        <f t="shared" si="0"/>
        <v>0</v>
      </c>
      <c r="V8" s="538"/>
    </row>
    <row r="9" spans="1:22" ht="15.75" customHeight="1">
      <c r="A9" s="802">
        <v>7</v>
      </c>
      <c r="B9" s="803">
        <v>9</v>
      </c>
      <c r="C9" s="804" t="s">
        <v>180</v>
      </c>
      <c r="D9" s="845">
        <v>41150</v>
      </c>
      <c r="E9" s="805">
        <v>2</v>
      </c>
      <c r="F9" s="810" t="s">
        <v>18</v>
      </c>
      <c r="G9" s="806"/>
      <c r="H9" s="807"/>
      <c r="I9" s="808">
        <v>0</v>
      </c>
      <c r="J9" s="1054">
        <v>982.8571428571429</v>
      </c>
      <c r="K9" s="805">
        <v>2</v>
      </c>
      <c r="L9" s="810">
        <v>3</v>
      </c>
      <c r="M9" s="807">
        <v>0</v>
      </c>
      <c r="N9" s="1054">
        <v>1000</v>
      </c>
      <c r="O9" s="806">
        <v>27.04</v>
      </c>
      <c r="P9" s="809">
        <v>522.1893491124259</v>
      </c>
      <c r="Q9" s="807"/>
      <c r="R9" s="809">
        <v>2505.0464919695687</v>
      </c>
      <c r="S9" s="811">
        <v>982.8571428571429</v>
      </c>
      <c r="T9" s="811">
        <v>1000</v>
      </c>
      <c r="U9" s="53">
        <f t="shared" si="0"/>
        <v>0</v>
      </c>
      <c r="V9" s="538"/>
    </row>
    <row r="10" spans="1:22" ht="15.75" customHeight="1" thickBot="1">
      <c r="A10" s="478">
        <v>8</v>
      </c>
      <c r="B10" s="116">
        <v>14</v>
      </c>
      <c r="C10" s="275" t="s">
        <v>453</v>
      </c>
      <c r="D10" s="358" t="s">
        <v>465</v>
      </c>
      <c r="E10" s="117">
        <v>2</v>
      </c>
      <c r="F10" s="676" t="s">
        <v>19</v>
      </c>
      <c r="G10" s="398"/>
      <c r="H10" s="122"/>
      <c r="I10" s="251">
        <v>0</v>
      </c>
      <c r="J10" s="1052">
        <v>998.5714285714286</v>
      </c>
      <c r="K10" s="928">
        <v>2</v>
      </c>
      <c r="L10" s="676">
        <v>4</v>
      </c>
      <c r="M10" s="122">
        <v>14</v>
      </c>
      <c r="N10" s="1052">
        <v>863.6363636363636</v>
      </c>
      <c r="O10" s="844">
        <v>17.14</v>
      </c>
      <c r="P10" s="831">
        <v>823.8039673278879</v>
      </c>
      <c r="Q10" s="807"/>
      <c r="R10" s="831">
        <v>2686.01175953568</v>
      </c>
      <c r="S10" s="811">
        <v>998.5714285714286</v>
      </c>
      <c r="T10" s="811">
        <v>863.6363636363636</v>
      </c>
      <c r="U10" s="55">
        <f t="shared" si="0"/>
        <v>0</v>
      </c>
      <c r="V10" s="538"/>
    </row>
    <row r="11" spans="1:22" ht="15.75" customHeight="1">
      <c r="A11" s="835">
        <v>9</v>
      </c>
      <c r="B11" s="836">
        <v>11</v>
      </c>
      <c r="C11" s="837" t="s">
        <v>9</v>
      </c>
      <c r="D11" s="920" t="s">
        <v>465</v>
      </c>
      <c r="E11" s="838">
        <v>3</v>
      </c>
      <c r="F11" s="843" t="s">
        <v>16</v>
      </c>
      <c r="G11" s="839"/>
      <c r="H11" s="840"/>
      <c r="I11" s="104">
        <v>0</v>
      </c>
      <c r="J11" s="85">
        <v>1000</v>
      </c>
      <c r="K11" s="912">
        <v>3</v>
      </c>
      <c r="L11" s="843">
        <v>1</v>
      </c>
      <c r="M11" s="840">
        <v>18</v>
      </c>
      <c r="N11" s="841">
        <v>947.3684210526316</v>
      </c>
      <c r="O11" s="806">
        <v>17.41</v>
      </c>
      <c r="P11" s="809">
        <v>811.0281447443998</v>
      </c>
      <c r="Q11" s="807"/>
      <c r="R11" s="809">
        <v>2758.3965657970316</v>
      </c>
      <c r="S11" s="811">
        <v>1000</v>
      </c>
      <c r="T11" s="811"/>
      <c r="U11" s="53">
        <f t="shared" si="0"/>
        <v>0</v>
      </c>
      <c r="V11" s="538"/>
    </row>
    <row r="12" spans="1:22" ht="15.75" customHeight="1" thickBot="1">
      <c r="A12" s="825">
        <v>10</v>
      </c>
      <c r="B12" s="826">
        <v>17</v>
      </c>
      <c r="C12" s="827" t="s">
        <v>543</v>
      </c>
      <c r="D12" s="922">
        <v>41030</v>
      </c>
      <c r="E12" s="828">
        <v>3</v>
      </c>
      <c r="F12" s="829" t="s">
        <v>17</v>
      </c>
      <c r="G12" s="806"/>
      <c r="H12" s="807"/>
      <c r="I12" s="833">
        <v>0</v>
      </c>
      <c r="J12" s="1053">
        <v>679.4682422451996</v>
      </c>
      <c r="K12" s="842">
        <v>3</v>
      </c>
      <c r="L12" s="829">
        <v>2</v>
      </c>
      <c r="M12" s="807">
        <v>16</v>
      </c>
      <c r="N12" s="831">
        <v>842.1052631578947</v>
      </c>
      <c r="O12" s="806">
        <v>23.75</v>
      </c>
      <c r="P12" s="831">
        <v>594.5263157894736</v>
      </c>
      <c r="Q12" s="807"/>
      <c r="R12" s="831">
        <v>2116.099821192568</v>
      </c>
      <c r="S12" s="811">
        <v>679.4682422451996</v>
      </c>
      <c r="T12" s="811"/>
      <c r="U12" s="65">
        <f t="shared" si="0"/>
        <v>0</v>
      </c>
      <c r="V12" s="538"/>
    </row>
    <row r="13" spans="1:22" ht="15.75" customHeight="1">
      <c r="A13" s="802">
        <v>11</v>
      </c>
      <c r="B13" s="803">
        <v>1</v>
      </c>
      <c r="C13" s="804" t="s">
        <v>5</v>
      </c>
      <c r="D13" s="923" t="s">
        <v>465</v>
      </c>
      <c r="E13" s="805">
        <v>3</v>
      </c>
      <c r="F13" s="810" t="s">
        <v>18</v>
      </c>
      <c r="G13" s="806"/>
      <c r="H13" s="807"/>
      <c r="I13" s="808">
        <v>0</v>
      </c>
      <c r="J13" s="1054">
        <v>992.8571428571429</v>
      </c>
      <c r="K13" s="805">
        <v>3</v>
      </c>
      <c r="L13" s="810">
        <v>3</v>
      </c>
      <c r="M13" s="807">
        <v>16</v>
      </c>
      <c r="N13" s="809">
        <v>842.1052631578947</v>
      </c>
      <c r="O13" s="806">
        <v>14.12</v>
      </c>
      <c r="P13" s="809">
        <v>1000</v>
      </c>
      <c r="Q13" s="807"/>
      <c r="R13" s="809">
        <v>2834.9624060150377</v>
      </c>
      <c r="S13" s="811">
        <v>992.8571428571429</v>
      </c>
      <c r="T13" s="811"/>
      <c r="U13" s="53">
        <f t="shared" si="0"/>
        <v>0</v>
      </c>
      <c r="V13" s="538"/>
    </row>
    <row r="14" spans="1:22" ht="15.75" customHeight="1" thickBot="1">
      <c r="A14" s="478">
        <v>12</v>
      </c>
      <c r="B14" s="116">
        <v>8</v>
      </c>
      <c r="C14" s="275" t="s">
        <v>156</v>
      </c>
      <c r="D14" s="927">
        <v>41200</v>
      </c>
      <c r="E14" s="117">
        <v>3</v>
      </c>
      <c r="F14" s="676" t="s">
        <v>19</v>
      </c>
      <c r="G14" s="398"/>
      <c r="H14" s="122"/>
      <c r="I14" s="251">
        <v>0</v>
      </c>
      <c r="J14" s="1052">
        <v>760.7090103397343</v>
      </c>
      <c r="K14" s="928">
        <v>3</v>
      </c>
      <c r="L14" s="676">
        <v>4</v>
      </c>
      <c r="M14" s="122">
        <v>19</v>
      </c>
      <c r="N14" s="239">
        <v>1000</v>
      </c>
      <c r="O14" s="844">
        <v>18.99</v>
      </c>
      <c r="P14" s="831">
        <v>743.5492364402318</v>
      </c>
      <c r="Q14" s="807"/>
      <c r="R14" s="831">
        <v>2504.258246779966</v>
      </c>
      <c r="S14" s="811">
        <v>760.7090103397343</v>
      </c>
      <c r="T14" s="811"/>
      <c r="U14" s="55">
        <f t="shared" si="0"/>
        <v>0</v>
      </c>
      <c r="V14" s="538"/>
    </row>
    <row r="15" spans="1:22" ht="15.75" customHeight="1">
      <c r="A15" s="835">
        <v>13</v>
      </c>
      <c r="B15" s="836">
        <v>5</v>
      </c>
      <c r="C15" s="837" t="s">
        <v>433</v>
      </c>
      <c r="D15" s="837" t="s">
        <v>465</v>
      </c>
      <c r="E15" s="838">
        <v>4</v>
      </c>
      <c r="F15" s="843" t="s">
        <v>16</v>
      </c>
      <c r="G15" s="839"/>
      <c r="H15" s="840"/>
      <c r="I15" s="104">
        <v>0</v>
      </c>
      <c r="J15" s="85">
        <v>1000</v>
      </c>
      <c r="K15" s="838">
        <v>4</v>
      </c>
      <c r="L15" s="843">
        <v>1</v>
      </c>
      <c r="M15" s="840">
        <v>16</v>
      </c>
      <c r="N15" s="841">
        <v>1000</v>
      </c>
      <c r="O15" s="806">
        <v>17.9</v>
      </c>
      <c r="P15" s="809">
        <v>788.8268156424582</v>
      </c>
      <c r="Q15" s="807"/>
      <c r="R15" s="809">
        <v>2788.8268156424583</v>
      </c>
      <c r="S15" s="811">
        <v>1000</v>
      </c>
      <c r="T15" s="811"/>
      <c r="U15" s="53">
        <f t="shared" si="0"/>
        <v>0</v>
      </c>
      <c r="V15" s="538"/>
    </row>
    <row r="16" spans="1:22" ht="15.75" customHeight="1">
      <c r="A16" s="825">
        <v>14</v>
      </c>
      <c r="B16" s="826">
        <v>20</v>
      </c>
      <c r="C16" s="827" t="s">
        <v>427</v>
      </c>
      <c r="D16" s="827">
        <v>41180</v>
      </c>
      <c r="E16" s="828">
        <v>4</v>
      </c>
      <c r="F16" s="829" t="s">
        <v>17</v>
      </c>
      <c r="G16" s="806"/>
      <c r="H16" s="807"/>
      <c r="I16" s="833">
        <v>0</v>
      </c>
      <c r="J16" s="1053">
        <v>946.685878962536</v>
      </c>
      <c r="K16" s="828">
        <v>4</v>
      </c>
      <c r="L16" s="829">
        <v>2</v>
      </c>
      <c r="M16" s="807">
        <v>14</v>
      </c>
      <c r="N16" s="831">
        <v>875</v>
      </c>
      <c r="O16" s="806">
        <v>24.61</v>
      </c>
      <c r="P16" s="831">
        <v>573.7505079236082</v>
      </c>
      <c r="Q16" s="807"/>
      <c r="R16" s="831">
        <v>2395.436386886144</v>
      </c>
      <c r="S16" s="811">
        <v>946.685878962536</v>
      </c>
      <c r="T16" s="811"/>
      <c r="U16" s="55">
        <f t="shared" si="0"/>
        <v>0</v>
      </c>
      <c r="V16" s="538"/>
    </row>
    <row r="17" spans="1:22" ht="15.75" customHeight="1" thickBot="1">
      <c r="A17" s="802">
        <v>15</v>
      </c>
      <c r="B17" s="803">
        <v>10</v>
      </c>
      <c r="C17" s="804" t="s">
        <v>6</v>
      </c>
      <c r="D17" s="804">
        <v>72430</v>
      </c>
      <c r="E17" s="805">
        <v>4</v>
      </c>
      <c r="F17" s="810" t="s">
        <v>18</v>
      </c>
      <c r="G17" s="806"/>
      <c r="H17" s="807"/>
      <c r="I17" s="808">
        <v>0</v>
      </c>
      <c r="J17" s="809"/>
      <c r="K17" s="913">
        <v>4</v>
      </c>
      <c r="L17" s="810">
        <v>3</v>
      </c>
      <c r="M17" s="807">
        <v>0</v>
      </c>
      <c r="N17" s="809">
        <v>0</v>
      </c>
      <c r="O17" s="806">
        <v>0</v>
      </c>
      <c r="P17" s="809">
        <v>0</v>
      </c>
      <c r="Q17" s="807"/>
      <c r="R17" s="809">
        <v>0</v>
      </c>
      <c r="S17" s="811"/>
      <c r="T17" s="811"/>
      <c r="U17" s="537">
        <f t="shared" si="0"/>
        <v>0</v>
      </c>
      <c r="V17" s="538"/>
    </row>
    <row r="18" spans="1:22" ht="15.75" customHeight="1" thickBot="1">
      <c r="A18" s="775">
        <v>16</v>
      </c>
      <c r="B18" s="116">
        <v>7</v>
      </c>
      <c r="C18" s="275" t="s">
        <v>8</v>
      </c>
      <c r="D18" s="275" t="s">
        <v>465</v>
      </c>
      <c r="E18" s="117">
        <v>4</v>
      </c>
      <c r="F18" s="676" t="s">
        <v>19</v>
      </c>
      <c r="G18" s="398"/>
      <c r="H18" s="122"/>
      <c r="I18" s="251">
        <v>0</v>
      </c>
      <c r="J18" s="1052">
        <v>1000</v>
      </c>
      <c r="K18" s="928">
        <v>4</v>
      </c>
      <c r="L18" s="676">
        <v>4</v>
      </c>
      <c r="M18" s="122">
        <v>13</v>
      </c>
      <c r="N18" s="239">
        <v>812.5</v>
      </c>
      <c r="O18" s="851">
        <v>20.49</v>
      </c>
      <c r="P18" s="831">
        <v>689.1166422645193</v>
      </c>
      <c r="Q18" s="807"/>
      <c r="R18" s="831">
        <v>2501.616642264519</v>
      </c>
      <c r="S18" s="811">
        <v>1000</v>
      </c>
      <c r="T18" s="834"/>
      <c r="U18" s="55">
        <f t="shared" si="0"/>
        <v>0</v>
      </c>
      <c r="V18" s="538"/>
    </row>
    <row r="19" spans="1:22" ht="15.75" customHeight="1">
      <c r="A19" s="835">
        <v>17</v>
      </c>
      <c r="B19" s="836">
        <v>3</v>
      </c>
      <c r="C19" s="837" t="s">
        <v>3</v>
      </c>
      <c r="D19" s="837">
        <v>35010</v>
      </c>
      <c r="E19" s="838">
        <v>5</v>
      </c>
      <c r="F19" s="843" t="s">
        <v>16</v>
      </c>
      <c r="G19" s="839"/>
      <c r="H19" s="840"/>
      <c r="I19" s="104">
        <v>0</v>
      </c>
      <c r="J19" s="85">
        <v>1000</v>
      </c>
      <c r="K19" s="838">
        <v>5</v>
      </c>
      <c r="L19" s="843">
        <v>1</v>
      </c>
      <c r="M19" s="840">
        <v>20</v>
      </c>
      <c r="N19" s="841">
        <v>1000</v>
      </c>
      <c r="O19" s="850">
        <v>22.6</v>
      </c>
      <c r="P19" s="809">
        <v>624.7787610619469</v>
      </c>
      <c r="Q19" s="807"/>
      <c r="R19" s="809">
        <v>2624.778761061947</v>
      </c>
      <c r="S19" s="811">
        <v>1000</v>
      </c>
      <c r="T19" s="811"/>
      <c r="U19" s="53">
        <f t="shared" si="0"/>
        <v>0</v>
      </c>
      <c r="V19" s="538"/>
    </row>
    <row r="20" spans="1:22" ht="15.75" customHeight="1">
      <c r="A20" s="825">
        <v>18</v>
      </c>
      <c r="B20" s="826">
        <v>15</v>
      </c>
      <c r="C20" s="827" t="s">
        <v>454</v>
      </c>
      <c r="D20" s="847" t="s">
        <v>465</v>
      </c>
      <c r="E20" s="828">
        <v>5</v>
      </c>
      <c r="F20" s="829" t="s">
        <v>17</v>
      </c>
      <c r="G20" s="806"/>
      <c r="H20" s="807"/>
      <c r="I20" s="833">
        <v>0</v>
      </c>
      <c r="J20" s="1053">
        <v>989.9135446685879</v>
      </c>
      <c r="K20" s="842">
        <v>5</v>
      </c>
      <c r="L20" s="829">
        <v>2</v>
      </c>
      <c r="M20" s="807">
        <v>14</v>
      </c>
      <c r="N20" s="831">
        <v>700</v>
      </c>
      <c r="O20" s="850">
        <v>18.28</v>
      </c>
      <c r="P20" s="831">
        <v>772.4288840262581</v>
      </c>
      <c r="Q20" s="807"/>
      <c r="R20" s="831">
        <v>2462.3424286948457</v>
      </c>
      <c r="S20" s="811">
        <v>989.9135446685879</v>
      </c>
      <c r="T20" s="811"/>
      <c r="U20" s="55">
        <f t="shared" si="0"/>
        <v>0</v>
      </c>
      <c r="V20" s="538"/>
    </row>
    <row r="21" spans="1:22" ht="15.75" customHeight="1">
      <c r="A21" s="475">
        <v>19</v>
      </c>
      <c r="B21" s="109">
        <v>18</v>
      </c>
      <c r="C21" s="274" t="s">
        <v>424</v>
      </c>
      <c r="D21" s="1110">
        <v>41080</v>
      </c>
      <c r="E21" s="110">
        <v>5</v>
      </c>
      <c r="F21" s="465" t="s">
        <v>18</v>
      </c>
      <c r="G21" s="223"/>
      <c r="H21" s="113"/>
      <c r="I21" s="455">
        <v>0</v>
      </c>
      <c r="J21" s="1055">
        <v>912.8571428571429</v>
      </c>
      <c r="K21" s="110">
        <v>5</v>
      </c>
      <c r="L21" s="465">
        <v>3</v>
      </c>
      <c r="M21" s="113">
        <v>8</v>
      </c>
      <c r="N21" s="446">
        <v>400</v>
      </c>
      <c r="O21" s="1112">
        <v>25.91</v>
      </c>
      <c r="P21" s="446">
        <v>544.9633346198378</v>
      </c>
      <c r="Q21" s="113"/>
      <c r="R21" s="446">
        <v>1857.8204774769806</v>
      </c>
      <c r="S21" s="224">
        <v>912.8571428571429</v>
      </c>
      <c r="T21" s="224"/>
      <c r="U21" s="53">
        <f t="shared" si="0"/>
        <v>0</v>
      </c>
      <c r="V21" s="538"/>
    </row>
    <row r="22" spans="1:22" ht="15.75" customHeight="1" thickBot="1">
      <c r="A22" s="567">
        <v>20</v>
      </c>
      <c r="B22" s="551">
        <v>4</v>
      </c>
      <c r="C22" s="552" t="s">
        <v>428</v>
      </c>
      <c r="D22" s="1113" t="s">
        <v>465</v>
      </c>
      <c r="E22" s="548">
        <v>5</v>
      </c>
      <c r="F22" s="688" t="s">
        <v>19</v>
      </c>
      <c r="G22" s="553"/>
      <c r="H22" s="549"/>
      <c r="I22" s="105">
        <v>0</v>
      </c>
      <c r="J22" s="1056">
        <v>985.2289512555395</v>
      </c>
      <c r="K22" s="1108">
        <v>5</v>
      </c>
      <c r="L22" s="688">
        <v>4</v>
      </c>
      <c r="M22" s="549">
        <v>18</v>
      </c>
      <c r="N22" s="550">
        <v>900</v>
      </c>
      <c r="O22" s="1114">
        <v>18.97</v>
      </c>
      <c r="P22" s="550">
        <v>744.3331576172905</v>
      </c>
      <c r="Q22" s="549"/>
      <c r="R22" s="550">
        <v>2629.56210887283</v>
      </c>
      <c r="S22" s="568">
        <v>985.2289512555395</v>
      </c>
      <c r="T22" s="569"/>
      <c r="U22" s="65">
        <f t="shared" si="0"/>
        <v>0</v>
      </c>
      <c r="V22" s="538"/>
    </row>
    <row r="23" spans="1:22" ht="15.75" customHeight="1" hidden="1">
      <c r="A23" s="835">
        <v>21</v>
      </c>
      <c r="B23" s="836"/>
      <c r="C23" s="837"/>
      <c r="D23" s="921"/>
      <c r="E23" s="838"/>
      <c r="F23" s="843"/>
      <c r="G23" s="839"/>
      <c r="H23" s="840"/>
      <c r="I23" s="104"/>
      <c r="J23" s="85"/>
      <c r="K23" s="838"/>
      <c r="L23" s="843"/>
      <c r="M23" s="840"/>
      <c r="N23" s="841"/>
      <c r="O23" s="839"/>
      <c r="P23" s="841"/>
      <c r="Q23" s="840"/>
      <c r="R23" s="841"/>
      <c r="S23" s="1107"/>
      <c r="T23" s="1107"/>
      <c r="U23" s="53">
        <f t="shared" si="0"/>
        <v>0</v>
      </c>
      <c r="V23" s="538"/>
    </row>
    <row r="24" spans="1:22" ht="15.75" customHeight="1" hidden="1">
      <c r="A24" s="825">
        <v>22</v>
      </c>
      <c r="B24" s="826"/>
      <c r="C24" s="827"/>
      <c r="D24" s="847"/>
      <c r="E24" s="828"/>
      <c r="F24" s="829"/>
      <c r="G24" s="806"/>
      <c r="H24" s="807"/>
      <c r="I24" s="833"/>
      <c r="J24" s="1053"/>
      <c r="K24" s="828"/>
      <c r="L24" s="829"/>
      <c r="M24" s="807"/>
      <c r="N24" s="831"/>
      <c r="O24" s="806"/>
      <c r="P24" s="831"/>
      <c r="Q24" s="807"/>
      <c r="R24" s="831"/>
      <c r="S24" s="811"/>
      <c r="T24" s="811"/>
      <c r="U24" s="55">
        <f t="shared" si="0"/>
        <v>0</v>
      </c>
      <c r="V24" s="538"/>
    </row>
    <row r="25" spans="1:22" ht="15.75" customHeight="1" hidden="1">
      <c r="A25" s="802">
        <v>23</v>
      </c>
      <c r="B25" s="803"/>
      <c r="C25" s="804"/>
      <c r="D25" s="845"/>
      <c r="E25" s="805"/>
      <c r="F25" s="810"/>
      <c r="G25" s="806"/>
      <c r="H25" s="807"/>
      <c r="I25" s="808"/>
      <c r="J25" s="1054"/>
      <c r="K25" s="805"/>
      <c r="L25" s="810"/>
      <c r="M25" s="807"/>
      <c r="N25" s="809"/>
      <c r="O25" s="806"/>
      <c r="P25" s="809"/>
      <c r="Q25" s="807"/>
      <c r="R25" s="809"/>
      <c r="S25" s="811"/>
      <c r="T25" s="811"/>
      <c r="U25" s="53">
        <f t="shared" si="0"/>
        <v>0</v>
      </c>
      <c r="V25" s="538"/>
    </row>
    <row r="26" spans="1:22" ht="15.75" customHeight="1" hidden="1" thickBot="1">
      <c r="A26" s="775">
        <v>24</v>
      </c>
      <c r="B26" s="116"/>
      <c r="C26" s="275"/>
      <c r="D26" s="358"/>
      <c r="E26" s="117"/>
      <c r="F26" s="676"/>
      <c r="G26" s="398"/>
      <c r="H26" s="122"/>
      <c r="I26" s="251"/>
      <c r="J26" s="239"/>
      <c r="K26" s="928"/>
      <c r="L26" s="676"/>
      <c r="M26" s="122"/>
      <c r="N26" s="239"/>
      <c r="O26" s="844"/>
      <c r="P26" s="831"/>
      <c r="Q26" s="807"/>
      <c r="R26" s="831"/>
      <c r="S26" s="811"/>
      <c r="T26" s="834"/>
      <c r="U26" s="65">
        <f>IF(G26&lt;10,ROUNDDOWN(G26,0)*60+(G26-ROUNDDOWN(G26,0))*100+H26,ROUNDDOWN(G26,0)*60-(G26-ROUNDDOWN(G26,0))*100+H26)</f>
        <v>0</v>
      </c>
      <c r="V26" s="538"/>
    </row>
    <row r="27" spans="1:22" ht="15.75" customHeight="1" hidden="1">
      <c r="A27" s="835">
        <v>25</v>
      </c>
      <c r="B27" s="836"/>
      <c r="C27" s="837"/>
      <c r="D27" s="848"/>
      <c r="E27" s="838"/>
      <c r="F27" s="843"/>
      <c r="G27" s="839"/>
      <c r="H27" s="840"/>
      <c r="I27" s="104"/>
      <c r="J27" s="85"/>
      <c r="K27" s="838"/>
      <c r="L27" s="926"/>
      <c r="M27" s="840"/>
      <c r="N27" s="841"/>
      <c r="O27" s="806"/>
      <c r="P27" s="809"/>
      <c r="Q27" s="807"/>
      <c r="R27" s="809"/>
      <c r="S27" s="811"/>
      <c r="T27" s="811"/>
      <c r="U27" s="53">
        <f t="shared" si="0"/>
        <v>0</v>
      </c>
      <c r="V27" s="538"/>
    </row>
    <row r="28" spans="1:22" ht="15.75" customHeight="1" hidden="1">
      <c r="A28" s="825">
        <v>26</v>
      </c>
      <c r="B28" s="826"/>
      <c r="C28" s="827"/>
      <c r="D28" s="827"/>
      <c r="E28" s="828"/>
      <c r="F28" s="829"/>
      <c r="G28" s="806"/>
      <c r="H28" s="807"/>
      <c r="I28" s="833"/>
      <c r="J28" s="1053"/>
      <c r="K28" s="828"/>
      <c r="L28" s="924"/>
      <c r="M28" s="807"/>
      <c r="N28" s="831"/>
      <c r="O28" s="806"/>
      <c r="P28" s="831"/>
      <c r="Q28" s="807"/>
      <c r="R28" s="831"/>
      <c r="S28" s="811"/>
      <c r="T28" s="811"/>
      <c r="U28" s="55">
        <f t="shared" si="0"/>
        <v>0</v>
      </c>
      <c r="V28" s="538"/>
    </row>
    <row r="29" spans="1:22" ht="15.75" customHeight="1" hidden="1">
      <c r="A29" s="475">
        <v>27</v>
      </c>
      <c r="B29" s="109"/>
      <c r="C29" s="274"/>
      <c r="D29" s="274"/>
      <c r="E29" s="110"/>
      <c r="F29" s="465"/>
      <c r="G29" s="223"/>
      <c r="H29" s="113"/>
      <c r="I29" s="455"/>
      <c r="J29" s="1055"/>
      <c r="K29" s="1002"/>
      <c r="L29" s="418"/>
      <c r="M29" s="113"/>
      <c r="N29" s="446"/>
      <c r="O29" s="223"/>
      <c r="P29" s="446"/>
      <c r="Q29" s="113"/>
      <c r="R29" s="446"/>
      <c r="S29" s="224"/>
      <c r="T29" s="224"/>
      <c r="U29" s="53">
        <f t="shared" si="0"/>
        <v>0</v>
      </c>
      <c r="V29" s="538"/>
    </row>
    <row r="30" spans="1:22" ht="15.75" customHeight="1" hidden="1" thickBot="1">
      <c r="A30" s="567">
        <v>28</v>
      </c>
      <c r="B30" s="551"/>
      <c r="C30" s="552"/>
      <c r="D30" s="552"/>
      <c r="E30" s="548"/>
      <c r="F30" s="688"/>
      <c r="G30" s="553"/>
      <c r="H30" s="549"/>
      <c r="I30" s="105"/>
      <c r="J30" s="1056"/>
      <c r="K30" s="548"/>
      <c r="L30" s="788"/>
      <c r="M30" s="549"/>
      <c r="N30" s="550"/>
      <c r="O30" s="553"/>
      <c r="P30" s="550"/>
      <c r="Q30" s="549"/>
      <c r="R30" s="550"/>
      <c r="S30" s="568"/>
      <c r="T30" s="569"/>
      <c r="U30" s="65">
        <f t="shared" si="0"/>
        <v>0</v>
      </c>
      <c r="V30" s="538"/>
    </row>
    <row r="31" spans="1:22" ht="15.75" customHeight="1" hidden="1">
      <c r="A31" s="477">
        <v>29</v>
      </c>
      <c r="B31" s="114"/>
      <c r="C31" s="276"/>
      <c r="D31" s="276"/>
      <c r="E31" s="115"/>
      <c r="F31" s="467"/>
      <c r="G31" s="309"/>
      <c r="H31" s="121"/>
      <c r="I31" s="457"/>
      <c r="J31" s="448"/>
      <c r="K31" s="115"/>
      <c r="L31" s="420"/>
      <c r="M31" s="121"/>
      <c r="N31" s="448"/>
      <c r="O31" s="309"/>
      <c r="P31" s="448"/>
      <c r="Q31" s="121"/>
      <c r="R31" s="448"/>
      <c r="S31" s="547"/>
      <c r="T31" s="547"/>
      <c r="U31" s="53">
        <f>IF(G31&lt;10,ROUNDDOWN(G31,0)*60+(G31-ROUNDDOWN(G31,0))*100+H31,ROUNDDOWN(G31,0)*60-(G31-ROUNDDOWN(G31,0))*100+H31)</f>
        <v>0</v>
      </c>
      <c r="V31" s="538"/>
    </row>
    <row r="32" spans="1:22" ht="15.75" customHeight="1" hidden="1" thickBot="1">
      <c r="A32" s="478">
        <v>30</v>
      </c>
      <c r="B32" s="116"/>
      <c r="C32" s="275"/>
      <c r="D32" s="275"/>
      <c r="E32" s="117"/>
      <c r="F32" s="468"/>
      <c r="G32" s="398"/>
      <c r="H32" s="122"/>
      <c r="I32" s="251"/>
      <c r="J32" s="239"/>
      <c r="K32" s="112"/>
      <c r="L32" s="417"/>
      <c r="M32" s="113"/>
      <c r="N32" s="277"/>
      <c r="O32" s="223"/>
      <c r="P32" s="277"/>
      <c r="Q32" s="113"/>
      <c r="R32" s="277"/>
      <c r="S32" s="224"/>
      <c r="T32" s="224"/>
      <c r="U32" s="55">
        <f>IF(G32&lt;10,ROUNDDOWN(G32,0)*60+(G32-ROUNDDOWN(G32,0))*100+H32,ROUNDDOWN(G32,0)*60-(G32-ROUNDDOWN(G32,0))*100+H32)</f>
        <v>0</v>
      </c>
      <c r="V32" s="538"/>
    </row>
    <row r="33" spans="1:22" ht="15.75" customHeight="1" hidden="1">
      <c r="A33" s="477">
        <v>31</v>
      </c>
      <c r="B33" s="114"/>
      <c r="C33" s="276"/>
      <c r="D33" s="276"/>
      <c r="E33" s="115"/>
      <c r="F33" s="469"/>
      <c r="G33" s="309"/>
      <c r="H33" s="121"/>
      <c r="I33" s="457"/>
      <c r="J33" s="448"/>
      <c r="K33" s="110"/>
      <c r="L33" s="418"/>
      <c r="M33" s="113"/>
      <c r="N33" s="446"/>
      <c r="O33" s="223"/>
      <c r="P33" s="446"/>
      <c r="Q33" s="113"/>
      <c r="R33" s="446"/>
      <c r="S33" s="224"/>
      <c r="T33" s="224"/>
      <c r="U33" s="53">
        <f>IF(G33&lt;10,ROUNDDOWN(G33,0)*60+(G33-ROUNDDOWN(G33,0))*100+H33,ROUNDDOWN(G33,0)*60-(G33-ROUNDDOWN(G33,0))*100+H33)</f>
        <v>0</v>
      </c>
      <c r="V33" s="538"/>
    </row>
    <row r="34" spans="1:22" ht="15.75" customHeight="1" hidden="1" thickBot="1">
      <c r="A34" s="353">
        <v>32</v>
      </c>
      <c r="B34" s="354"/>
      <c r="C34" s="355"/>
      <c r="D34" s="355"/>
      <c r="E34" s="356"/>
      <c r="F34" s="470"/>
      <c r="G34" s="460"/>
      <c r="H34" s="357"/>
      <c r="I34" s="430"/>
      <c r="J34" s="451"/>
      <c r="K34" s="117"/>
      <c r="L34" s="419"/>
      <c r="M34" s="122"/>
      <c r="N34" s="239"/>
      <c r="O34" s="223"/>
      <c r="P34" s="277"/>
      <c r="Q34" s="113"/>
      <c r="R34" s="277"/>
      <c r="S34" s="224"/>
      <c r="T34" s="225"/>
      <c r="U34" s="65">
        <f>IF(G34&lt;10,ROUNDDOWN(G34,0)*60+(G34-ROUNDDOWN(G34,0))*100+H34,ROUNDDOWN(G34,0)*60-(G34-ROUNDDOWN(G34,0))*100+H34)</f>
        <v>0</v>
      </c>
      <c r="V34" s="538"/>
    </row>
    <row r="35" spans="1:22" ht="15.75" customHeight="1" hidden="1">
      <c r="A35" s="479">
        <v>33</v>
      </c>
      <c r="B35" s="479"/>
      <c r="C35" s="457"/>
      <c r="D35" s="479"/>
      <c r="E35" s="480"/>
      <c r="F35" s="481"/>
      <c r="G35" s="309"/>
      <c r="H35" s="121"/>
      <c r="I35" s="457"/>
      <c r="J35" s="482"/>
      <c r="K35" s="480"/>
      <c r="L35" s="530"/>
      <c r="M35" s="121"/>
      <c r="N35" s="483"/>
      <c r="O35" s="223"/>
      <c r="P35" s="484"/>
      <c r="Q35" s="113"/>
      <c r="R35" s="484"/>
      <c r="S35" s="535"/>
      <c r="T35" s="535"/>
      <c r="V35" s="538"/>
    </row>
    <row r="36" spans="1:22" ht="15.75" customHeight="1" hidden="1">
      <c r="A36" s="246">
        <v>34</v>
      </c>
      <c r="B36" s="246"/>
      <c r="C36" s="250"/>
      <c r="D36" s="246"/>
      <c r="E36" s="253"/>
      <c r="F36" s="425"/>
      <c r="G36" s="223"/>
      <c r="H36" s="113"/>
      <c r="I36" s="250"/>
      <c r="J36" s="452"/>
      <c r="K36" s="490"/>
      <c r="L36" s="531"/>
      <c r="M36" s="113"/>
      <c r="N36" s="449"/>
      <c r="O36" s="223"/>
      <c r="P36" s="447"/>
      <c r="Q36" s="113"/>
      <c r="R36" s="447"/>
      <c r="S36" s="535"/>
      <c r="T36" s="535"/>
      <c r="V36" s="538"/>
    </row>
    <row r="37" spans="1:22" ht="15.75" customHeight="1" hidden="1">
      <c r="A37" s="485">
        <v>35</v>
      </c>
      <c r="B37" s="485"/>
      <c r="C37" s="455"/>
      <c r="D37" s="485"/>
      <c r="E37" s="486"/>
      <c r="F37" s="487"/>
      <c r="G37" s="223"/>
      <c r="H37" s="113"/>
      <c r="I37" s="455"/>
      <c r="J37" s="488"/>
      <c r="K37" s="486"/>
      <c r="L37" s="532"/>
      <c r="M37" s="113"/>
      <c r="N37" s="489"/>
      <c r="O37" s="223"/>
      <c r="P37" s="484"/>
      <c r="Q37" s="113"/>
      <c r="R37" s="484"/>
      <c r="S37" s="535"/>
      <c r="T37" s="535"/>
      <c r="V37" s="538"/>
    </row>
    <row r="38" spans="1:22" ht="15.75" customHeight="1" hidden="1" thickBot="1">
      <c r="A38" s="426">
        <v>36</v>
      </c>
      <c r="B38" s="426"/>
      <c r="C38" s="105"/>
      <c r="D38" s="426"/>
      <c r="E38" s="427"/>
      <c r="F38" s="428"/>
      <c r="G38" s="398"/>
      <c r="H38" s="122"/>
      <c r="I38" s="105"/>
      <c r="J38" s="494"/>
      <c r="K38" s="495"/>
      <c r="L38" s="533"/>
      <c r="M38" s="122"/>
      <c r="N38" s="496"/>
      <c r="O38" s="398"/>
      <c r="P38" s="497"/>
      <c r="Q38" s="122"/>
      <c r="R38" s="497"/>
      <c r="S38" s="536"/>
      <c r="T38" s="536"/>
      <c r="V38" s="53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G3:G38" name="PlageDur?e_1_1_1"/>
    <protectedRange sqref="H3:H38" name="PlageDur?e_1_2"/>
    <protectedRange sqref="M3:M38" name="PlageDistance_1_1_1"/>
    <protectedRange sqref="O3:O38" name="Plagevitesse_1_1_1"/>
  </protectedRanges>
  <dataValidations count="6"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O3:O17 O22:O38">
      <formula1>0</formula1>
      <formula2>240</formula2>
    </dataValidation>
    <dataValidation type="list" allowBlank="1" showDropDown="1" showInputMessage="1" showErrorMessage="1" sqref="H27:H38">
      <formula1>"100,95,90,85,80,75,70,65,60,50,45,40,35,30,0"</formula1>
    </dataValidation>
    <dataValidation type="list" allowBlank="1" showDropDown="1" showInputMessage="1" showErrorMessage="1" sqref="H3:H26">
      <formula1>"100,95,90,85,80,75,70,65,60,55,50,45,40,35,30,0"</formula1>
    </dataValidation>
  </dataValidations>
  <printOptions/>
  <pageMargins left="0.3937007874015748" right="0.1968503937007874" top="0.984251968503937" bottom="0.984251968503937" header="0.5118110236220472" footer="0.5118110236220472"/>
  <pageSetup fitToHeight="2" horizontalDpi="300" verticalDpi="300" orientation="landscape" paperSize="9" scale="85" r:id="rId4"/>
  <headerFooter alignWithMargins="0">
    <oddHeader>&amp;C&amp;F</oddHeader>
    <oddFooter>&amp;C&amp;A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/>
  <dimension ref="A1:U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0" customWidth="1"/>
  </cols>
  <sheetData>
    <row r="1" spans="1:21" ht="15.75" customHeight="1" thickBot="1">
      <c r="A1" s="88"/>
      <c r="B1" s="240"/>
      <c r="C1" s="89" t="s">
        <v>27</v>
      </c>
      <c r="D1" s="90"/>
      <c r="E1" s="88"/>
      <c r="F1" s="88"/>
      <c r="G1" s="88"/>
      <c r="H1" s="88"/>
      <c r="I1" s="106"/>
      <c r="J1" s="88"/>
      <c r="K1" s="91"/>
      <c r="L1" s="91"/>
      <c r="M1" s="92"/>
      <c r="N1" s="92"/>
      <c r="O1" s="92"/>
      <c r="P1" s="92"/>
      <c r="Q1" s="92"/>
      <c r="R1" s="92"/>
      <c r="S1" s="92"/>
      <c r="T1" s="92"/>
      <c r="U1" s="88"/>
    </row>
    <row r="2" spans="1:21" ht="15.75" customHeight="1">
      <c r="A2" s="375" t="s">
        <v>26</v>
      </c>
      <c r="B2" s="812" t="s">
        <v>25</v>
      </c>
      <c r="C2" s="93" t="s">
        <v>24</v>
      </c>
      <c r="D2" s="813" t="s">
        <v>75</v>
      </c>
      <c r="E2" s="375" t="s">
        <v>10</v>
      </c>
      <c r="F2" s="812"/>
      <c r="G2" s="93" t="s">
        <v>43</v>
      </c>
      <c r="H2" s="93" t="s">
        <v>50</v>
      </c>
      <c r="I2" s="93" t="s">
        <v>44</v>
      </c>
      <c r="J2" s="813" t="s">
        <v>45</v>
      </c>
      <c r="K2" s="814" t="s">
        <v>11</v>
      </c>
      <c r="L2" s="96"/>
      <c r="M2" s="96" t="s">
        <v>46</v>
      </c>
      <c r="N2" s="815" t="s">
        <v>45</v>
      </c>
      <c r="O2" s="98" t="s">
        <v>47</v>
      </c>
      <c r="P2" s="815" t="s">
        <v>45</v>
      </c>
      <c r="Q2" s="99" t="s">
        <v>48</v>
      </c>
      <c r="R2" s="99" t="s">
        <v>44</v>
      </c>
      <c r="S2" s="98" t="s">
        <v>62</v>
      </c>
      <c r="T2" s="101" t="s">
        <v>49</v>
      </c>
      <c r="U2" s="93" t="s">
        <v>44</v>
      </c>
    </row>
    <row r="3" spans="1:21" ht="15.75" customHeight="1">
      <c r="A3" s="816">
        <v>1</v>
      </c>
      <c r="B3" s="817">
        <v>12</v>
      </c>
      <c r="C3" s="818" t="s">
        <v>1</v>
      </c>
      <c r="D3" s="818" t="s">
        <v>465</v>
      </c>
      <c r="E3" s="819">
        <v>1</v>
      </c>
      <c r="F3" s="820" t="s">
        <v>16</v>
      </c>
      <c r="G3" s="821"/>
      <c r="H3" s="822"/>
      <c r="I3" s="103">
        <v>0</v>
      </c>
      <c r="J3" s="83">
        <v>767.1428571428571</v>
      </c>
      <c r="K3" s="819">
        <v>1</v>
      </c>
      <c r="L3" s="820">
        <v>1</v>
      </c>
      <c r="M3" s="822">
        <v>19</v>
      </c>
      <c r="N3" s="823">
        <v>1000</v>
      </c>
      <c r="O3" s="821">
        <v>15.83</v>
      </c>
      <c r="P3" s="823">
        <v>940.6190777005685</v>
      </c>
      <c r="Q3" s="822"/>
      <c r="R3" s="823">
        <v>2707.7619348434255</v>
      </c>
      <c r="S3" s="824">
        <v>767.1428571428571</v>
      </c>
      <c r="T3" s="846"/>
      <c r="U3" s="61">
        <f aca="true" t="shared" si="0" ref="U3:U30">IF(G3&lt;10,ROUNDDOWN(G3,0)*60+(G3-ROUNDDOWN(G3,0))*100+H3,ROUNDDOWN(G3,0)*60-(G3-ROUNDDOWN(G3,0))*100+H3)</f>
        <v>0</v>
      </c>
    </row>
    <row r="4" spans="1:21" s="48" customFormat="1" ht="15.75" customHeight="1">
      <c r="A4" s="825">
        <v>2</v>
      </c>
      <c r="B4" s="826">
        <v>7</v>
      </c>
      <c r="C4" s="827" t="s">
        <v>8</v>
      </c>
      <c r="D4" s="827" t="s">
        <v>465</v>
      </c>
      <c r="E4" s="828">
        <v>1</v>
      </c>
      <c r="F4" s="829" t="s">
        <v>17</v>
      </c>
      <c r="G4" s="806"/>
      <c r="H4" s="807"/>
      <c r="I4" s="830">
        <v>0</v>
      </c>
      <c r="J4" s="1053">
        <v>896.3414634146343</v>
      </c>
      <c r="K4" s="828">
        <v>1</v>
      </c>
      <c r="L4" s="829">
        <v>2</v>
      </c>
      <c r="M4" s="807">
        <v>16</v>
      </c>
      <c r="N4" s="831">
        <v>842.1052631578947</v>
      </c>
      <c r="O4" s="806">
        <v>26.14</v>
      </c>
      <c r="P4" s="831">
        <v>569.6250956388676</v>
      </c>
      <c r="Q4" s="807"/>
      <c r="R4" s="832">
        <v>2308.0718222113965</v>
      </c>
      <c r="S4" s="811">
        <v>896.3414634146343</v>
      </c>
      <c r="T4" s="834"/>
      <c r="U4" s="57">
        <f t="shared" si="0"/>
        <v>0</v>
      </c>
    </row>
    <row r="5" spans="1:21" ht="15.75" customHeight="1">
      <c r="A5" s="802">
        <v>3</v>
      </c>
      <c r="B5" s="803">
        <v>3</v>
      </c>
      <c r="C5" s="804" t="s">
        <v>3</v>
      </c>
      <c r="D5" s="804">
        <v>35010</v>
      </c>
      <c r="E5" s="805">
        <v>1</v>
      </c>
      <c r="F5" s="810" t="s">
        <v>18</v>
      </c>
      <c r="G5" s="806"/>
      <c r="H5" s="807"/>
      <c r="I5" s="808">
        <v>0</v>
      </c>
      <c r="J5" s="1054">
        <v>1000</v>
      </c>
      <c r="K5" s="805">
        <v>1</v>
      </c>
      <c r="L5" s="810">
        <v>3</v>
      </c>
      <c r="M5" s="807">
        <v>19</v>
      </c>
      <c r="N5" s="809">
        <v>1000</v>
      </c>
      <c r="O5" s="806">
        <v>18.65</v>
      </c>
      <c r="P5" s="809">
        <v>798.3914209115283</v>
      </c>
      <c r="Q5" s="807"/>
      <c r="R5" s="809">
        <v>2798.3914209115283</v>
      </c>
      <c r="S5" s="811">
        <v>1000</v>
      </c>
      <c r="T5" s="834"/>
      <c r="U5" s="56">
        <f t="shared" si="0"/>
        <v>0</v>
      </c>
    </row>
    <row r="6" spans="1:21" s="48" customFormat="1" ht="15.75" customHeight="1" thickBot="1">
      <c r="A6" s="478">
        <v>4</v>
      </c>
      <c r="B6" s="116">
        <v>19</v>
      </c>
      <c r="C6" s="275" t="s">
        <v>422</v>
      </c>
      <c r="D6" s="358">
        <v>41170</v>
      </c>
      <c r="E6" s="117">
        <v>1</v>
      </c>
      <c r="F6" s="676" t="s">
        <v>19</v>
      </c>
      <c r="G6" s="398"/>
      <c r="H6" s="122"/>
      <c r="I6" s="1023">
        <v>0</v>
      </c>
      <c r="J6" s="1052">
        <v>977.6422764227643</v>
      </c>
      <c r="K6" s="928">
        <v>1</v>
      </c>
      <c r="L6" s="676">
        <v>4</v>
      </c>
      <c r="M6" s="122">
        <v>15</v>
      </c>
      <c r="N6" s="239">
        <v>789.4736842105264</v>
      </c>
      <c r="O6" s="844">
        <v>20.53</v>
      </c>
      <c r="P6" s="831">
        <v>725.2800779347297</v>
      </c>
      <c r="Q6" s="807"/>
      <c r="R6" s="832">
        <v>2492.3960385680202</v>
      </c>
      <c r="S6" s="811">
        <v>977.6422764227643</v>
      </c>
      <c r="T6" s="834"/>
      <c r="U6" s="57">
        <f t="shared" si="0"/>
        <v>0</v>
      </c>
    </row>
    <row r="7" spans="1:21" ht="15.75" customHeight="1" thickBot="1">
      <c r="A7" s="835">
        <v>5</v>
      </c>
      <c r="B7" s="836">
        <v>18</v>
      </c>
      <c r="C7" s="837" t="s">
        <v>424</v>
      </c>
      <c r="D7" s="848">
        <v>41080</v>
      </c>
      <c r="E7" s="838">
        <v>2</v>
      </c>
      <c r="F7" s="843" t="s">
        <v>16</v>
      </c>
      <c r="G7" s="839"/>
      <c r="H7" s="840"/>
      <c r="I7" s="104">
        <v>0</v>
      </c>
      <c r="J7" s="85">
        <v>791.4285714285714</v>
      </c>
      <c r="K7" s="912">
        <v>2</v>
      </c>
      <c r="L7" s="843">
        <v>1</v>
      </c>
      <c r="M7" s="840">
        <v>9</v>
      </c>
      <c r="N7" s="841">
        <v>562.5</v>
      </c>
      <c r="O7" s="806">
        <v>34.4</v>
      </c>
      <c r="P7" s="809">
        <v>432.84883720930236</v>
      </c>
      <c r="Q7" s="807">
        <v>300</v>
      </c>
      <c r="R7" s="809">
        <v>1486.777408637874</v>
      </c>
      <c r="S7" s="811">
        <v>791.4285714285714</v>
      </c>
      <c r="T7" s="834"/>
      <c r="U7" s="86">
        <f t="shared" si="0"/>
        <v>0</v>
      </c>
    </row>
    <row r="8" spans="1:21" ht="15.75" customHeight="1">
      <c r="A8" s="825">
        <v>6</v>
      </c>
      <c r="B8" s="826">
        <v>6</v>
      </c>
      <c r="C8" s="827" t="s">
        <v>496</v>
      </c>
      <c r="D8" s="847" t="s">
        <v>465</v>
      </c>
      <c r="E8" s="828">
        <v>2</v>
      </c>
      <c r="F8" s="829" t="s">
        <v>17</v>
      </c>
      <c r="G8" s="806"/>
      <c r="H8" s="807"/>
      <c r="I8" s="833">
        <v>0</v>
      </c>
      <c r="J8" s="1053">
        <v>712.4277456647397</v>
      </c>
      <c r="K8" s="842">
        <v>2</v>
      </c>
      <c r="L8" s="829">
        <v>2</v>
      </c>
      <c r="M8" s="807">
        <v>14</v>
      </c>
      <c r="N8" s="831">
        <v>875</v>
      </c>
      <c r="O8" s="806">
        <v>23.05</v>
      </c>
      <c r="P8" s="831">
        <v>645.9869848156183</v>
      </c>
      <c r="Q8" s="807"/>
      <c r="R8" s="831">
        <v>2233.414730480358</v>
      </c>
      <c r="S8" s="811">
        <v>712.4277456647397</v>
      </c>
      <c r="T8" s="834"/>
      <c r="U8" s="57">
        <f t="shared" si="0"/>
        <v>0</v>
      </c>
    </row>
    <row r="9" spans="1:21" ht="15.75" customHeight="1">
      <c r="A9" s="802">
        <v>7</v>
      </c>
      <c r="B9" s="803">
        <v>10</v>
      </c>
      <c r="C9" s="804" t="s">
        <v>6</v>
      </c>
      <c r="D9" s="845">
        <v>72430</v>
      </c>
      <c r="E9" s="805">
        <v>2</v>
      </c>
      <c r="F9" s="810" t="s">
        <v>18</v>
      </c>
      <c r="G9" s="806"/>
      <c r="H9" s="807"/>
      <c r="I9" s="808">
        <v>0</v>
      </c>
      <c r="J9" s="809"/>
      <c r="K9" s="805">
        <v>2</v>
      </c>
      <c r="L9" s="810">
        <v>3</v>
      </c>
      <c r="M9" s="807">
        <v>0</v>
      </c>
      <c r="N9" s="809">
        <v>0</v>
      </c>
      <c r="O9" s="806">
        <v>0</v>
      </c>
      <c r="P9" s="809">
        <v>0</v>
      </c>
      <c r="Q9" s="807"/>
      <c r="R9" s="809">
        <v>0</v>
      </c>
      <c r="S9" s="811"/>
      <c r="T9" s="834"/>
      <c r="U9" s="56">
        <f t="shared" si="0"/>
        <v>0</v>
      </c>
    </row>
    <row r="10" spans="1:21" ht="15.75" customHeight="1" thickBot="1">
      <c r="A10" s="478">
        <v>8</v>
      </c>
      <c r="B10" s="116">
        <v>9</v>
      </c>
      <c r="C10" s="275" t="s">
        <v>180</v>
      </c>
      <c r="D10" s="358">
        <v>41150</v>
      </c>
      <c r="E10" s="117">
        <v>2</v>
      </c>
      <c r="F10" s="676" t="s">
        <v>19</v>
      </c>
      <c r="G10" s="398"/>
      <c r="H10" s="122"/>
      <c r="I10" s="251">
        <v>0</v>
      </c>
      <c r="J10" s="1052">
        <v>1000</v>
      </c>
      <c r="K10" s="928">
        <v>2</v>
      </c>
      <c r="L10" s="676">
        <v>4</v>
      </c>
      <c r="M10" s="122">
        <v>16</v>
      </c>
      <c r="N10" s="239">
        <v>1000</v>
      </c>
      <c r="O10" s="844">
        <v>18.77</v>
      </c>
      <c r="P10" s="831">
        <v>793.2871603622804</v>
      </c>
      <c r="Q10" s="807"/>
      <c r="R10" s="831">
        <v>2793.2871603622802</v>
      </c>
      <c r="S10" s="811">
        <v>1000</v>
      </c>
      <c r="T10" s="834"/>
      <c r="U10" s="57">
        <f t="shared" si="0"/>
        <v>0</v>
      </c>
    </row>
    <row r="11" spans="1:21" ht="15.75" customHeight="1">
      <c r="A11" s="835">
        <v>9</v>
      </c>
      <c r="B11" s="836">
        <v>13</v>
      </c>
      <c r="C11" s="837" t="s">
        <v>429</v>
      </c>
      <c r="D11" s="848">
        <v>41110</v>
      </c>
      <c r="E11" s="838">
        <v>3</v>
      </c>
      <c r="F11" s="843" t="s">
        <v>16</v>
      </c>
      <c r="G11" s="839"/>
      <c r="H11" s="840"/>
      <c r="I11" s="104">
        <v>0</v>
      </c>
      <c r="J11" s="85">
        <v>898.5714285714284</v>
      </c>
      <c r="K11" s="912">
        <v>3</v>
      </c>
      <c r="L11" s="843">
        <v>1</v>
      </c>
      <c r="M11" s="840">
        <v>17</v>
      </c>
      <c r="N11" s="841">
        <v>809.5238095238095</v>
      </c>
      <c r="O11" s="806">
        <v>18.01</v>
      </c>
      <c r="P11" s="809">
        <v>826.7629094947251</v>
      </c>
      <c r="Q11" s="807"/>
      <c r="R11" s="809">
        <v>2534.858147589963</v>
      </c>
      <c r="S11" s="811">
        <v>898.5714285714284</v>
      </c>
      <c r="T11" s="834">
        <v>764.7058823529411</v>
      </c>
      <c r="U11" s="56">
        <f t="shared" si="0"/>
        <v>0</v>
      </c>
    </row>
    <row r="12" spans="1:21" ht="15.75" customHeight="1" thickBot="1">
      <c r="A12" s="825">
        <v>10</v>
      </c>
      <c r="B12" s="826">
        <v>2</v>
      </c>
      <c r="C12" s="827" t="s">
        <v>2</v>
      </c>
      <c r="D12" s="847" t="s">
        <v>465</v>
      </c>
      <c r="E12" s="828">
        <v>3</v>
      </c>
      <c r="F12" s="829" t="s">
        <v>17</v>
      </c>
      <c r="G12" s="806"/>
      <c r="H12" s="807"/>
      <c r="I12" s="833">
        <v>0</v>
      </c>
      <c r="J12" s="1053">
        <v>992.8571428571429</v>
      </c>
      <c r="K12" s="842">
        <v>3</v>
      </c>
      <c r="L12" s="829">
        <v>2</v>
      </c>
      <c r="M12" s="807">
        <v>21</v>
      </c>
      <c r="N12" s="831">
        <v>1000</v>
      </c>
      <c r="O12" s="806">
        <v>15.85</v>
      </c>
      <c r="P12" s="831">
        <v>939.4321766561516</v>
      </c>
      <c r="Q12" s="807"/>
      <c r="R12" s="831">
        <v>2932.2893195132947</v>
      </c>
      <c r="S12" s="811">
        <v>992.8571428571429</v>
      </c>
      <c r="T12" s="834">
        <v>1000</v>
      </c>
      <c r="U12" s="66">
        <f t="shared" si="0"/>
        <v>0</v>
      </c>
    </row>
    <row r="13" spans="1:21" ht="15.75" customHeight="1">
      <c r="A13" s="802">
        <v>11</v>
      </c>
      <c r="B13" s="803">
        <v>11</v>
      </c>
      <c r="C13" s="804" t="s">
        <v>9</v>
      </c>
      <c r="D13" s="845" t="s">
        <v>465</v>
      </c>
      <c r="E13" s="805">
        <v>3</v>
      </c>
      <c r="F13" s="810" t="s">
        <v>18</v>
      </c>
      <c r="G13" s="806"/>
      <c r="H13" s="807"/>
      <c r="I13" s="808">
        <v>0</v>
      </c>
      <c r="J13" s="1054">
        <v>978.323699421965</v>
      </c>
      <c r="K13" s="805">
        <v>3</v>
      </c>
      <c r="L13" s="810">
        <v>3</v>
      </c>
      <c r="M13" s="807">
        <v>0</v>
      </c>
      <c r="N13" s="1054">
        <v>882.3529411764705</v>
      </c>
      <c r="O13" s="806">
        <v>16.84</v>
      </c>
      <c r="P13" s="809">
        <v>884.2042755344418</v>
      </c>
      <c r="Q13" s="807"/>
      <c r="R13" s="809">
        <v>2744.8809161328772</v>
      </c>
      <c r="S13" s="811">
        <v>978.323699421965</v>
      </c>
      <c r="T13" s="834">
        <v>882.3529411764705</v>
      </c>
      <c r="U13" s="56">
        <f t="shared" si="0"/>
        <v>0</v>
      </c>
    </row>
    <row r="14" spans="1:21" ht="15.75" customHeight="1" thickBot="1">
      <c r="A14" s="478">
        <v>12</v>
      </c>
      <c r="B14" s="116">
        <v>4</v>
      </c>
      <c r="C14" s="275" t="s">
        <v>428</v>
      </c>
      <c r="D14" s="275" t="s">
        <v>465</v>
      </c>
      <c r="E14" s="117">
        <v>3</v>
      </c>
      <c r="F14" s="676" t="s">
        <v>19</v>
      </c>
      <c r="G14" s="398"/>
      <c r="H14" s="122"/>
      <c r="I14" s="251">
        <v>0</v>
      </c>
      <c r="J14" s="1052">
        <v>842.8571428571429</v>
      </c>
      <c r="K14" s="928">
        <v>3</v>
      </c>
      <c r="L14" s="676">
        <v>4</v>
      </c>
      <c r="M14" s="122">
        <v>17</v>
      </c>
      <c r="N14" s="239">
        <v>809.5238095238095</v>
      </c>
      <c r="O14" s="844">
        <v>16.92</v>
      </c>
      <c r="P14" s="831">
        <v>880.0236406619385</v>
      </c>
      <c r="Q14" s="807"/>
      <c r="R14" s="831">
        <v>2532.404593042891</v>
      </c>
      <c r="S14" s="811">
        <v>842.8571428571429</v>
      </c>
      <c r="T14" s="834">
        <v>764.7058823529411</v>
      </c>
      <c r="U14" s="57">
        <f t="shared" si="0"/>
        <v>0</v>
      </c>
    </row>
    <row r="15" spans="1:21" ht="15.75" customHeight="1">
      <c r="A15" s="835">
        <v>13</v>
      </c>
      <c r="B15" s="836">
        <v>15</v>
      </c>
      <c r="C15" s="837" t="s">
        <v>454</v>
      </c>
      <c r="D15" s="837" t="s">
        <v>465</v>
      </c>
      <c r="E15" s="838">
        <v>4</v>
      </c>
      <c r="F15" s="843" t="s">
        <v>16</v>
      </c>
      <c r="G15" s="839"/>
      <c r="H15" s="840"/>
      <c r="I15" s="104">
        <v>0</v>
      </c>
      <c r="J15" s="85">
        <v>742.7745664739883</v>
      </c>
      <c r="K15" s="838">
        <v>4</v>
      </c>
      <c r="L15" s="843">
        <v>1</v>
      </c>
      <c r="M15" s="840">
        <v>15</v>
      </c>
      <c r="N15" s="841">
        <v>937.5</v>
      </c>
      <c r="O15" s="806">
        <v>17.02</v>
      </c>
      <c r="P15" s="809">
        <v>874.8531139835488</v>
      </c>
      <c r="Q15" s="807"/>
      <c r="R15" s="809">
        <v>2555.1276804575373</v>
      </c>
      <c r="S15" s="811">
        <v>742.7745664739883</v>
      </c>
      <c r="T15" s="834"/>
      <c r="U15" s="56">
        <f t="shared" si="0"/>
        <v>0</v>
      </c>
    </row>
    <row r="16" spans="1:21" ht="15.75" customHeight="1">
      <c r="A16" s="825">
        <v>14</v>
      </c>
      <c r="B16" s="826">
        <v>8</v>
      </c>
      <c r="C16" s="827" t="s">
        <v>156</v>
      </c>
      <c r="D16" s="827">
        <v>41200</v>
      </c>
      <c r="E16" s="828">
        <v>4</v>
      </c>
      <c r="F16" s="829" t="s">
        <v>17</v>
      </c>
      <c r="G16" s="806"/>
      <c r="H16" s="807"/>
      <c r="I16" s="833">
        <v>0</v>
      </c>
      <c r="J16" s="1053">
        <v>693.6416184971098</v>
      </c>
      <c r="K16" s="828">
        <v>4</v>
      </c>
      <c r="L16" s="829">
        <v>2</v>
      </c>
      <c r="M16" s="807">
        <v>16</v>
      </c>
      <c r="N16" s="831">
        <v>1000</v>
      </c>
      <c r="O16" s="806">
        <v>14.89</v>
      </c>
      <c r="P16" s="831">
        <v>1000</v>
      </c>
      <c r="Q16" s="807"/>
      <c r="R16" s="831">
        <v>2693.64161849711</v>
      </c>
      <c r="S16" s="811">
        <v>693.6416184971098</v>
      </c>
      <c r="T16" s="834"/>
      <c r="U16" s="57">
        <f t="shared" si="0"/>
        <v>0</v>
      </c>
    </row>
    <row r="17" spans="1:21" ht="15.75" customHeight="1" thickBot="1">
      <c r="A17" s="802">
        <v>15</v>
      </c>
      <c r="B17" s="803">
        <v>16</v>
      </c>
      <c r="C17" s="804" t="s">
        <v>167</v>
      </c>
      <c r="D17" s="804">
        <v>41130</v>
      </c>
      <c r="E17" s="805">
        <v>4</v>
      </c>
      <c r="F17" s="810" t="s">
        <v>18</v>
      </c>
      <c r="G17" s="806"/>
      <c r="H17" s="807"/>
      <c r="I17" s="808">
        <v>0</v>
      </c>
      <c r="J17" s="1054">
        <v>914.6341463414635</v>
      </c>
      <c r="K17" s="913">
        <v>4</v>
      </c>
      <c r="L17" s="810">
        <v>3</v>
      </c>
      <c r="M17" s="807">
        <v>11</v>
      </c>
      <c r="N17" s="809">
        <v>687.5</v>
      </c>
      <c r="O17" s="806">
        <v>19.75</v>
      </c>
      <c r="P17" s="809">
        <v>753.9240506329114</v>
      </c>
      <c r="Q17" s="807"/>
      <c r="R17" s="809">
        <v>2356.058196974375</v>
      </c>
      <c r="S17" s="811">
        <v>914.6341463414635</v>
      </c>
      <c r="T17" s="834"/>
      <c r="U17" s="86">
        <f t="shared" si="0"/>
        <v>0</v>
      </c>
    </row>
    <row r="18" spans="1:21" ht="15.75" customHeight="1" thickBot="1">
      <c r="A18" s="775">
        <v>16</v>
      </c>
      <c r="B18" s="116">
        <v>5</v>
      </c>
      <c r="C18" s="275" t="s">
        <v>433</v>
      </c>
      <c r="D18" s="275" t="s">
        <v>465</v>
      </c>
      <c r="E18" s="117">
        <v>4</v>
      </c>
      <c r="F18" s="676" t="s">
        <v>19</v>
      </c>
      <c r="G18" s="398"/>
      <c r="H18" s="122"/>
      <c r="I18" s="251">
        <v>0</v>
      </c>
      <c r="J18" s="1052">
        <v>963.4146341463415</v>
      </c>
      <c r="K18" s="928">
        <v>4</v>
      </c>
      <c r="L18" s="676">
        <v>4</v>
      </c>
      <c r="M18" s="122">
        <v>13</v>
      </c>
      <c r="N18" s="239">
        <v>812.5</v>
      </c>
      <c r="O18" s="844">
        <v>20.16</v>
      </c>
      <c r="P18" s="831">
        <v>738.5912698412699</v>
      </c>
      <c r="Q18" s="807"/>
      <c r="R18" s="831">
        <v>2514.5059039876114</v>
      </c>
      <c r="S18" s="811">
        <v>963.4146341463415</v>
      </c>
      <c r="T18" s="834"/>
      <c r="U18" s="57">
        <f t="shared" si="0"/>
        <v>0</v>
      </c>
    </row>
    <row r="19" spans="1:21" ht="15.75" customHeight="1">
      <c r="A19" s="835">
        <v>17</v>
      </c>
      <c r="B19" s="836">
        <v>17</v>
      </c>
      <c r="C19" s="837" t="s">
        <v>543</v>
      </c>
      <c r="D19" s="837">
        <v>41030</v>
      </c>
      <c r="E19" s="838">
        <v>5</v>
      </c>
      <c r="F19" s="843" t="s">
        <v>16</v>
      </c>
      <c r="G19" s="839"/>
      <c r="H19" s="840"/>
      <c r="I19" s="104">
        <v>0</v>
      </c>
      <c r="J19" s="85">
        <v>682.0809248554913</v>
      </c>
      <c r="K19" s="838">
        <v>5</v>
      </c>
      <c r="L19" s="843">
        <v>1</v>
      </c>
      <c r="M19" s="840">
        <v>7</v>
      </c>
      <c r="N19" s="841">
        <v>466.6666666666667</v>
      </c>
      <c r="O19" s="806">
        <v>21.72</v>
      </c>
      <c r="P19" s="809">
        <v>685.5432780847146</v>
      </c>
      <c r="Q19" s="807"/>
      <c r="R19" s="809">
        <v>1834.2908696068725</v>
      </c>
      <c r="S19" s="811">
        <v>682.0809248554913</v>
      </c>
      <c r="T19" s="834"/>
      <c r="U19" s="56">
        <f t="shared" si="0"/>
        <v>0</v>
      </c>
    </row>
    <row r="20" spans="1:21" ht="15.75" customHeight="1">
      <c r="A20" s="825">
        <v>18</v>
      </c>
      <c r="B20" s="826">
        <v>14</v>
      </c>
      <c r="C20" s="827" t="s">
        <v>453</v>
      </c>
      <c r="D20" s="847" t="s">
        <v>465</v>
      </c>
      <c r="E20" s="828">
        <v>5</v>
      </c>
      <c r="F20" s="829" t="s">
        <v>17</v>
      </c>
      <c r="G20" s="806"/>
      <c r="H20" s="807"/>
      <c r="I20" s="833">
        <v>0</v>
      </c>
      <c r="J20" s="1053">
        <v>839.4308943089433</v>
      </c>
      <c r="K20" s="842">
        <v>5</v>
      </c>
      <c r="L20" s="829">
        <v>2</v>
      </c>
      <c r="M20" s="807">
        <v>11</v>
      </c>
      <c r="N20" s="831">
        <v>733.3333333333333</v>
      </c>
      <c r="O20" s="806">
        <v>0</v>
      </c>
      <c r="P20" s="831">
        <v>0</v>
      </c>
      <c r="Q20" s="807"/>
      <c r="R20" s="831">
        <v>1572.7642276422766</v>
      </c>
      <c r="S20" s="811">
        <v>839.4308943089433</v>
      </c>
      <c r="T20" s="834"/>
      <c r="U20" s="57">
        <f t="shared" si="0"/>
        <v>0</v>
      </c>
    </row>
    <row r="21" spans="1:21" ht="15.75" customHeight="1">
      <c r="A21" s="475">
        <v>19</v>
      </c>
      <c r="B21" s="109">
        <v>20</v>
      </c>
      <c r="C21" s="274" t="s">
        <v>427</v>
      </c>
      <c r="D21" s="1110">
        <v>41180</v>
      </c>
      <c r="E21" s="110">
        <v>5</v>
      </c>
      <c r="F21" s="465" t="s">
        <v>18</v>
      </c>
      <c r="G21" s="223"/>
      <c r="H21" s="113"/>
      <c r="I21" s="455">
        <v>0</v>
      </c>
      <c r="J21" s="1055">
        <v>792.68</v>
      </c>
      <c r="K21" s="110">
        <v>5</v>
      </c>
      <c r="L21" s="465">
        <v>3</v>
      </c>
      <c r="M21" s="113">
        <v>6</v>
      </c>
      <c r="N21" s="446">
        <v>400</v>
      </c>
      <c r="O21" s="223">
        <v>20.72</v>
      </c>
      <c r="P21" s="446">
        <v>718.6293436293437</v>
      </c>
      <c r="Q21" s="113"/>
      <c r="R21" s="446">
        <v>1911.3093436293434</v>
      </c>
      <c r="S21" s="224">
        <v>792.68</v>
      </c>
      <c r="T21" s="225"/>
      <c r="U21" s="56">
        <f t="shared" si="0"/>
        <v>0</v>
      </c>
    </row>
    <row r="22" spans="1:21" ht="15.75" customHeight="1" thickBot="1">
      <c r="A22" s="567">
        <v>20</v>
      </c>
      <c r="B22" s="551">
        <v>1</v>
      </c>
      <c r="C22" s="552" t="s">
        <v>5</v>
      </c>
      <c r="D22" s="1109" t="s">
        <v>465</v>
      </c>
      <c r="E22" s="548">
        <v>5</v>
      </c>
      <c r="F22" s="688" t="s">
        <v>19</v>
      </c>
      <c r="G22" s="553"/>
      <c r="H22" s="549"/>
      <c r="I22" s="105">
        <v>0</v>
      </c>
      <c r="J22" s="1056">
        <v>1000</v>
      </c>
      <c r="K22" s="1108">
        <v>5</v>
      </c>
      <c r="L22" s="688">
        <v>4</v>
      </c>
      <c r="M22" s="549">
        <v>15</v>
      </c>
      <c r="N22" s="550">
        <v>1000</v>
      </c>
      <c r="O22" s="1114">
        <v>15.89</v>
      </c>
      <c r="P22" s="550">
        <v>937.0673379483952</v>
      </c>
      <c r="Q22" s="549"/>
      <c r="R22" s="550">
        <v>2937.067337948395</v>
      </c>
      <c r="S22" s="568">
        <v>1000</v>
      </c>
      <c r="T22" s="569"/>
      <c r="U22" s="66">
        <f t="shared" si="0"/>
        <v>0</v>
      </c>
    </row>
    <row r="23" spans="1:21" ht="15.75" customHeight="1" hidden="1">
      <c r="A23" s="835">
        <v>21</v>
      </c>
      <c r="B23" s="836"/>
      <c r="C23" s="837"/>
      <c r="D23" s="848"/>
      <c r="E23" s="838"/>
      <c r="F23" s="843"/>
      <c r="G23" s="839"/>
      <c r="H23" s="840"/>
      <c r="I23" s="104"/>
      <c r="J23" s="85"/>
      <c r="K23" s="838"/>
      <c r="L23" s="843"/>
      <c r="M23" s="840"/>
      <c r="N23" s="841"/>
      <c r="O23" s="839"/>
      <c r="P23" s="841"/>
      <c r="Q23" s="840"/>
      <c r="R23" s="841"/>
      <c r="S23" s="1107"/>
      <c r="T23" s="1111"/>
      <c r="U23" s="56">
        <f t="shared" si="0"/>
        <v>0</v>
      </c>
    </row>
    <row r="24" spans="1:21" ht="15.75" customHeight="1" hidden="1">
      <c r="A24" s="825">
        <v>22</v>
      </c>
      <c r="B24" s="826"/>
      <c r="C24" s="827"/>
      <c r="D24" s="847"/>
      <c r="E24" s="828"/>
      <c r="F24" s="829"/>
      <c r="G24" s="806"/>
      <c r="H24" s="807"/>
      <c r="I24" s="833"/>
      <c r="J24" s="1053"/>
      <c r="K24" s="828"/>
      <c r="L24" s="829"/>
      <c r="M24" s="807"/>
      <c r="N24" s="831"/>
      <c r="O24" s="806"/>
      <c r="P24" s="831"/>
      <c r="Q24" s="807"/>
      <c r="R24" s="831"/>
      <c r="S24" s="811"/>
      <c r="T24" s="834"/>
      <c r="U24" s="57">
        <f t="shared" si="0"/>
        <v>0</v>
      </c>
    </row>
    <row r="25" spans="1:21" ht="15.75" customHeight="1" hidden="1">
      <c r="A25" s="802">
        <v>23</v>
      </c>
      <c r="B25" s="803"/>
      <c r="C25" s="804"/>
      <c r="D25" s="845"/>
      <c r="E25" s="805"/>
      <c r="F25" s="810"/>
      <c r="G25" s="806"/>
      <c r="H25" s="807"/>
      <c r="I25" s="808"/>
      <c r="J25" s="809"/>
      <c r="K25" s="805"/>
      <c r="L25" s="810"/>
      <c r="M25" s="807"/>
      <c r="N25" s="809"/>
      <c r="O25" s="806"/>
      <c r="P25" s="809"/>
      <c r="Q25" s="807"/>
      <c r="R25" s="809"/>
      <c r="S25" s="811"/>
      <c r="T25" s="834"/>
      <c r="U25" s="56">
        <f t="shared" si="0"/>
        <v>0</v>
      </c>
    </row>
    <row r="26" spans="1:21" ht="15.75" customHeight="1" hidden="1" thickBot="1">
      <c r="A26" s="775">
        <v>24</v>
      </c>
      <c r="B26" s="116"/>
      <c r="C26" s="275"/>
      <c r="D26" s="358"/>
      <c r="E26" s="117"/>
      <c r="F26" s="676"/>
      <c r="G26" s="398"/>
      <c r="H26" s="122"/>
      <c r="I26" s="251"/>
      <c r="J26" s="1052"/>
      <c r="K26" s="928"/>
      <c r="L26" s="676"/>
      <c r="M26" s="122"/>
      <c r="N26" s="1052"/>
      <c r="O26" s="844"/>
      <c r="P26" s="831"/>
      <c r="Q26" s="807"/>
      <c r="R26" s="831"/>
      <c r="S26" s="811"/>
      <c r="T26" s="834"/>
      <c r="U26" s="66">
        <f t="shared" si="0"/>
        <v>0</v>
      </c>
    </row>
    <row r="27" spans="1:21" ht="15.75" customHeight="1" hidden="1">
      <c r="A27" s="835">
        <v>25</v>
      </c>
      <c r="B27" s="836"/>
      <c r="C27" s="837"/>
      <c r="D27" s="848"/>
      <c r="E27" s="838"/>
      <c r="F27" s="843"/>
      <c r="G27" s="839"/>
      <c r="H27" s="840"/>
      <c r="I27" s="104"/>
      <c r="J27" s="85"/>
      <c r="K27" s="838"/>
      <c r="L27" s="926"/>
      <c r="M27" s="840"/>
      <c r="N27" s="841"/>
      <c r="O27" s="806"/>
      <c r="P27" s="809"/>
      <c r="Q27" s="807"/>
      <c r="R27" s="809"/>
      <c r="S27" s="811"/>
      <c r="T27" s="834"/>
      <c r="U27" s="56">
        <f t="shared" si="0"/>
        <v>0</v>
      </c>
    </row>
    <row r="28" spans="1:21" ht="15.75" customHeight="1" hidden="1">
      <c r="A28" s="825">
        <v>26</v>
      </c>
      <c r="B28" s="826"/>
      <c r="C28" s="827"/>
      <c r="D28" s="827"/>
      <c r="E28" s="828"/>
      <c r="F28" s="829"/>
      <c r="G28" s="806"/>
      <c r="H28" s="807"/>
      <c r="I28" s="833"/>
      <c r="J28" s="1053"/>
      <c r="K28" s="828"/>
      <c r="L28" s="924"/>
      <c r="M28" s="807"/>
      <c r="N28" s="831"/>
      <c r="O28" s="806"/>
      <c r="P28" s="831"/>
      <c r="Q28" s="807"/>
      <c r="R28" s="831"/>
      <c r="S28" s="811"/>
      <c r="T28" s="834"/>
      <c r="U28" s="57">
        <f t="shared" si="0"/>
        <v>0</v>
      </c>
    </row>
    <row r="29" spans="1:21" ht="15.75" customHeight="1" hidden="1">
      <c r="A29" s="475">
        <v>27</v>
      </c>
      <c r="B29" s="109"/>
      <c r="C29" s="274"/>
      <c r="D29" s="274"/>
      <c r="E29" s="110"/>
      <c r="F29" s="465"/>
      <c r="G29" s="223"/>
      <c r="H29" s="113"/>
      <c r="I29" s="455"/>
      <c r="J29" s="1055"/>
      <c r="K29" s="1002"/>
      <c r="L29" s="418"/>
      <c r="M29" s="113"/>
      <c r="N29" s="446"/>
      <c r="O29" s="223"/>
      <c r="P29" s="446"/>
      <c r="Q29" s="113"/>
      <c r="R29" s="446"/>
      <c r="S29" s="224"/>
      <c r="T29" s="225"/>
      <c r="U29" s="56">
        <f t="shared" si="0"/>
        <v>0</v>
      </c>
    </row>
    <row r="30" spans="1:21" ht="15.75" customHeight="1" hidden="1" thickBot="1">
      <c r="A30" s="567">
        <v>28</v>
      </c>
      <c r="B30" s="551"/>
      <c r="C30" s="552"/>
      <c r="D30" s="552"/>
      <c r="E30" s="548"/>
      <c r="F30" s="688"/>
      <c r="G30" s="553"/>
      <c r="H30" s="549"/>
      <c r="I30" s="105"/>
      <c r="J30" s="1056"/>
      <c r="K30" s="548"/>
      <c r="L30" s="788"/>
      <c r="M30" s="549"/>
      <c r="N30" s="550"/>
      <c r="O30" s="553"/>
      <c r="P30" s="550"/>
      <c r="Q30" s="549"/>
      <c r="R30" s="550"/>
      <c r="S30" s="568"/>
      <c r="T30" s="569"/>
      <c r="U30" s="66">
        <f t="shared" si="0"/>
        <v>0</v>
      </c>
    </row>
    <row r="31" spans="1:21" ht="15.75" customHeight="1" hidden="1">
      <c r="A31" s="477">
        <v>29</v>
      </c>
      <c r="B31" s="114"/>
      <c r="C31" s="276"/>
      <c r="D31" s="276"/>
      <c r="E31" s="115"/>
      <c r="F31" s="467"/>
      <c r="G31" s="309"/>
      <c r="H31" s="121"/>
      <c r="I31" s="457"/>
      <c r="J31" s="448"/>
      <c r="K31" s="115"/>
      <c r="L31" s="420"/>
      <c r="M31" s="121"/>
      <c r="N31" s="448"/>
      <c r="O31" s="309"/>
      <c r="P31" s="448"/>
      <c r="Q31" s="121"/>
      <c r="R31" s="448"/>
      <c r="S31" s="547"/>
      <c r="T31" s="554"/>
      <c r="U31" s="56">
        <f>IF(G31&lt;10,ROUNDDOWN(G31,0)*60+(G31-ROUNDDOWN(G31,0))*100+H31,ROUNDDOWN(G31,0)*60-(G31-ROUNDDOWN(G31,0))*100+H31)</f>
        <v>0</v>
      </c>
    </row>
    <row r="32" spans="1:21" ht="15.75" customHeight="1" hidden="1" thickBot="1">
      <c r="A32" s="478">
        <v>30</v>
      </c>
      <c r="B32" s="116"/>
      <c r="C32" s="275"/>
      <c r="D32" s="275"/>
      <c r="E32" s="117"/>
      <c r="F32" s="468"/>
      <c r="G32" s="398"/>
      <c r="H32" s="120"/>
      <c r="I32" s="251"/>
      <c r="J32" s="239"/>
      <c r="K32" s="112"/>
      <c r="L32" s="417"/>
      <c r="M32" s="113"/>
      <c r="N32" s="277"/>
      <c r="O32" s="223"/>
      <c r="P32" s="277"/>
      <c r="Q32" s="113"/>
      <c r="R32" s="277"/>
      <c r="S32" s="224"/>
      <c r="T32" s="225"/>
      <c r="U32" s="57">
        <f>IF(G32&lt;10,ROUNDDOWN(G32,0)*60+(G32-ROUNDDOWN(G32,0))*100+H32,ROUNDDOWN(G32,0)*60-(G32-ROUNDDOWN(G32,0))*100+H32)</f>
        <v>0</v>
      </c>
    </row>
    <row r="33" spans="1:21" ht="15.75" customHeight="1" hidden="1">
      <c r="A33" s="477">
        <v>31</v>
      </c>
      <c r="B33" s="114"/>
      <c r="C33" s="276"/>
      <c r="D33" s="276"/>
      <c r="E33" s="115"/>
      <c r="F33" s="469"/>
      <c r="G33" s="309"/>
      <c r="H33" s="120"/>
      <c r="I33" s="457"/>
      <c r="J33" s="448"/>
      <c r="K33" s="110"/>
      <c r="L33" s="418"/>
      <c r="M33" s="113"/>
      <c r="N33" s="446"/>
      <c r="O33" s="223"/>
      <c r="P33" s="446"/>
      <c r="Q33" s="113"/>
      <c r="R33" s="446"/>
      <c r="S33" s="224"/>
      <c r="T33" s="225"/>
      <c r="U33" s="56">
        <f>IF(G33&lt;10,ROUNDDOWN(G33,0)*60+(G33-ROUNDDOWN(G33,0))*100+H33,ROUNDDOWN(G33,0)*60-(G33-ROUNDDOWN(G33,0))*100+H33)</f>
        <v>0</v>
      </c>
    </row>
    <row r="34" spans="1:21" ht="15.75" customHeight="1" hidden="1" thickBot="1">
      <c r="A34" s="353">
        <v>32</v>
      </c>
      <c r="B34" s="354"/>
      <c r="C34" s="355"/>
      <c r="D34" s="355"/>
      <c r="E34" s="356"/>
      <c r="F34" s="470"/>
      <c r="G34" s="460"/>
      <c r="H34" s="120"/>
      <c r="I34" s="430"/>
      <c r="J34" s="451"/>
      <c r="K34" s="117"/>
      <c r="L34" s="419"/>
      <c r="M34" s="122"/>
      <c r="N34" s="239"/>
      <c r="O34" s="223"/>
      <c r="P34" s="277"/>
      <c r="Q34" s="443"/>
      <c r="R34" s="277"/>
      <c r="S34" s="224"/>
      <c r="T34" s="225"/>
      <c r="U34" s="66">
        <f>IF(G34&lt;10,ROUNDDOWN(G34,0)*60+(G34-ROUNDDOWN(G34,0))*100+H34,ROUNDDOWN(G34,0)*60-(G34-ROUNDDOWN(G34,0))*100+H34)</f>
        <v>0</v>
      </c>
    </row>
    <row r="35" spans="1:20" ht="15.75" customHeight="1" hidden="1">
      <c r="A35" s="479">
        <v>33</v>
      </c>
      <c r="B35" s="479"/>
      <c r="C35" s="457"/>
      <c r="D35" s="479"/>
      <c r="E35" s="480"/>
      <c r="F35" s="481"/>
      <c r="G35" s="461"/>
      <c r="H35" s="120"/>
      <c r="I35" s="457"/>
      <c r="J35" s="482"/>
      <c r="K35" s="480"/>
      <c r="L35" s="530"/>
      <c r="M35" s="450"/>
      <c r="N35" s="483"/>
      <c r="O35" s="443"/>
      <c r="P35" s="484"/>
      <c r="Q35" s="443"/>
      <c r="R35" s="484"/>
      <c r="S35" s="535"/>
      <c r="T35" s="544"/>
    </row>
    <row r="36" spans="1:20" ht="15.75" customHeight="1" hidden="1">
      <c r="A36" s="246">
        <v>34</v>
      </c>
      <c r="B36" s="246"/>
      <c r="C36" s="250"/>
      <c r="D36" s="246"/>
      <c r="E36" s="253"/>
      <c r="F36" s="425"/>
      <c r="G36" s="462"/>
      <c r="H36" s="120"/>
      <c r="I36" s="250"/>
      <c r="J36" s="452"/>
      <c r="K36" s="490"/>
      <c r="L36" s="531"/>
      <c r="M36" s="443"/>
      <c r="N36" s="449"/>
      <c r="O36" s="443"/>
      <c r="P36" s="447"/>
      <c r="Q36" s="443"/>
      <c r="R36" s="447"/>
      <c r="S36" s="535"/>
      <c r="T36" s="544"/>
    </row>
    <row r="37" spans="1:20" ht="15.75" customHeight="1" hidden="1">
      <c r="A37" s="485">
        <v>35</v>
      </c>
      <c r="B37" s="485"/>
      <c r="C37" s="455"/>
      <c r="D37" s="485"/>
      <c r="E37" s="486"/>
      <c r="F37" s="487"/>
      <c r="G37" s="462"/>
      <c r="H37" s="120"/>
      <c r="I37" s="455"/>
      <c r="J37" s="488"/>
      <c r="K37" s="486"/>
      <c r="L37" s="532"/>
      <c r="M37" s="443"/>
      <c r="N37" s="489"/>
      <c r="O37" s="443"/>
      <c r="P37" s="484"/>
      <c r="Q37" s="443"/>
      <c r="R37" s="484"/>
      <c r="S37" s="535"/>
      <c r="T37" s="544"/>
    </row>
    <row r="38" spans="1:20" ht="15.75" customHeight="1" hidden="1" thickBot="1">
      <c r="A38" s="426">
        <v>36</v>
      </c>
      <c r="B38" s="426"/>
      <c r="C38" s="105"/>
      <c r="D38" s="426"/>
      <c r="E38" s="427"/>
      <c r="F38" s="428"/>
      <c r="G38" s="492"/>
      <c r="H38" s="120"/>
      <c r="I38" s="105"/>
      <c r="J38" s="494"/>
      <c r="K38" s="495"/>
      <c r="L38" s="533"/>
      <c r="M38" s="491"/>
      <c r="N38" s="496"/>
      <c r="O38" s="491"/>
      <c r="P38" s="497"/>
      <c r="Q38" s="105"/>
      <c r="R38" s="497"/>
      <c r="S38" s="536"/>
      <c r="T38" s="545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27:O34" name="Plagevitesse_1"/>
    <protectedRange sqref="M27:M34" name="PlageDistance_1"/>
    <protectedRange sqref="G27:G34" name="PlageDur?e_1"/>
    <protectedRange sqref="G3:G26 H3:H38" name="PlageDur?e_1_1"/>
    <protectedRange sqref="M3:M26" name="PlageDistance_1_1"/>
    <protectedRange sqref="O3:O26" name="Plagevitesse_1_1"/>
  </protectedRanges>
  <dataValidations count="5"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list" allowBlank="1" showDropDown="1" showInputMessage="1" showErrorMessage="1" sqref="H3:H38">
      <formula1>"100,95,90,85,80,75,70,65,60,55,50,45,40,35,30,0"</formula1>
    </dataValidation>
  </dataValidations>
  <printOptions/>
  <pageMargins left="0.3937007874015748" right="0.1968503937007874" top="0.984251968503937" bottom="0.984251968503937" header="0.5118110236220472" footer="0.5118110236220472"/>
  <pageSetup fitToHeight="2" horizontalDpi="300" verticalDpi="300" orientation="landscape" paperSize="9" scale="85" r:id="rId4"/>
  <headerFooter alignWithMargins="0">
    <oddHeader>&amp;C&amp;F</oddHeader>
    <oddFooter>&amp;C&amp;A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"/>
  <dimension ref="A1:V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5" customWidth="1"/>
  </cols>
  <sheetData>
    <row r="1" spans="1:21" ht="15.75" customHeight="1" thickBot="1">
      <c r="A1" s="88"/>
      <c r="B1" s="240"/>
      <c r="C1" s="89" t="s">
        <v>28</v>
      </c>
      <c r="D1" s="90"/>
      <c r="E1" s="88"/>
      <c r="F1" s="88"/>
      <c r="G1" s="88"/>
      <c r="H1" s="88"/>
      <c r="I1" s="106"/>
      <c r="J1" s="88"/>
      <c r="K1" s="91"/>
      <c r="L1" s="91"/>
      <c r="M1" s="92"/>
      <c r="N1" s="92"/>
      <c r="O1" s="92"/>
      <c r="P1" s="92"/>
      <c r="Q1" s="92"/>
      <c r="R1" s="92"/>
      <c r="S1" s="92"/>
      <c r="T1" s="92"/>
      <c r="U1" s="88"/>
    </row>
    <row r="2" spans="1:21" ht="15.75" customHeight="1">
      <c r="A2" s="375" t="s">
        <v>26</v>
      </c>
      <c r="B2" s="812" t="s">
        <v>25</v>
      </c>
      <c r="C2" s="93" t="s">
        <v>24</v>
      </c>
      <c r="D2" s="813" t="s">
        <v>75</v>
      </c>
      <c r="E2" s="375" t="s">
        <v>10</v>
      </c>
      <c r="F2" s="812"/>
      <c r="G2" s="93" t="s">
        <v>43</v>
      </c>
      <c r="H2" s="93" t="s">
        <v>50</v>
      </c>
      <c r="I2" s="93" t="s">
        <v>44</v>
      </c>
      <c r="J2" s="813" t="s">
        <v>45</v>
      </c>
      <c r="K2" s="814" t="s">
        <v>11</v>
      </c>
      <c r="L2" s="96"/>
      <c r="M2" s="96" t="s">
        <v>46</v>
      </c>
      <c r="N2" s="815" t="s">
        <v>45</v>
      </c>
      <c r="O2" s="98" t="s">
        <v>47</v>
      </c>
      <c r="P2" s="815" t="s">
        <v>45</v>
      </c>
      <c r="Q2" s="99" t="s">
        <v>48</v>
      </c>
      <c r="R2" s="99" t="s">
        <v>44</v>
      </c>
      <c r="S2" s="98" t="s">
        <v>62</v>
      </c>
      <c r="T2" s="99" t="s">
        <v>49</v>
      </c>
      <c r="U2" s="93" t="s">
        <v>44</v>
      </c>
    </row>
    <row r="3" spans="1:21" ht="15.75" customHeight="1">
      <c r="A3" s="816">
        <v>1</v>
      </c>
      <c r="B3" s="817">
        <v>14</v>
      </c>
      <c r="C3" s="818" t="s">
        <v>453</v>
      </c>
      <c r="D3" s="818" t="s">
        <v>465</v>
      </c>
      <c r="E3" s="819">
        <v>1</v>
      </c>
      <c r="F3" s="820" t="s">
        <v>16</v>
      </c>
      <c r="G3" s="821"/>
      <c r="H3" s="822"/>
      <c r="I3" s="103">
        <v>0</v>
      </c>
      <c r="J3" s="83">
        <v>1000</v>
      </c>
      <c r="K3" s="819">
        <v>1</v>
      </c>
      <c r="L3" s="820">
        <v>1</v>
      </c>
      <c r="M3" s="822">
        <v>21</v>
      </c>
      <c r="N3" s="823">
        <v>913.0434782608695</v>
      </c>
      <c r="O3" s="821">
        <v>20.59</v>
      </c>
      <c r="P3" s="823">
        <v>753.7639630888781</v>
      </c>
      <c r="Q3" s="822"/>
      <c r="R3" s="823">
        <v>2666.8074413497475</v>
      </c>
      <c r="S3" s="824">
        <v>1000</v>
      </c>
      <c r="T3" s="824"/>
      <c r="U3" s="60">
        <f aca="true" t="shared" si="0" ref="U3:U30">IF(G3&lt;10,ROUNDDOWN(G3,0)*60+(G3-ROUNDDOWN(G3,0))*100+H3,ROUNDDOWN(G3,0)*60-(G3-ROUNDDOWN(G3,0))*100+H3)</f>
        <v>0</v>
      </c>
    </row>
    <row r="4" spans="1:22" s="48" customFormat="1" ht="15.75" customHeight="1">
      <c r="A4" s="825">
        <v>2</v>
      </c>
      <c r="B4" s="826">
        <v>18</v>
      </c>
      <c r="C4" s="827" t="s">
        <v>424</v>
      </c>
      <c r="D4" s="827">
        <v>41080</v>
      </c>
      <c r="E4" s="828">
        <v>1</v>
      </c>
      <c r="F4" s="829" t="s">
        <v>17</v>
      </c>
      <c r="G4" s="806"/>
      <c r="H4" s="807"/>
      <c r="I4" s="830">
        <v>0</v>
      </c>
      <c r="J4" s="1053">
        <v>380.1295896328293</v>
      </c>
      <c r="K4" s="828">
        <v>1</v>
      </c>
      <c r="L4" s="829">
        <v>2</v>
      </c>
      <c r="M4" s="807">
        <v>15</v>
      </c>
      <c r="N4" s="831">
        <v>652.1739130434783</v>
      </c>
      <c r="O4" s="806">
        <v>27.39</v>
      </c>
      <c r="P4" s="831">
        <v>566.6301569916028</v>
      </c>
      <c r="Q4" s="807"/>
      <c r="R4" s="832">
        <v>1598.9336596679104</v>
      </c>
      <c r="S4" s="811">
        <v>380.1295896328293</v>
      </c>
      <c r="T4" s="811"/>
      <c r="U4" s="55">
        <f t="shared" si="0"/>
        <v>0</v>
      </c>
      <c r="V4" s="151"/>
    </row>
    <row r="5" spans="1:21" ht="15.75" customHeight="1">
      <c r="A5" s="802">
        <v>3</v>
      </c>
      <c r="B5" s="803">
        <v>9</v>
      </c>
      <c r="C5" s="804" t="s">
        <v>180</v>
      </c>
      <c r="D5" s="804">
        <v>41150</v>
      </c>
      <c r="E5" s="805">
        <v>1</v>
      </c>
      <c r="F5" s="810" t="s">
        <v>18</v>
      </c>
      <c r="G5" s="806"/>
      <c r="H5" s="807"/>
      <c r="I5" s="808">
        <v>0</v>
      </c>
      <c r="J5" s="1054">
        <v>1000</v>
      </c>
      <c r="K5" s="805">
        <v>1</v>
      </c>
      <c r="L5" s="810">
        <v>3</v>
      </c>
      <c r="M5" s="807">
        <v>23</v>
      </c>
      <c r="N5" s="809">
        <v>1000</v>
      </c>
      <c r="O5" s="806">
        <v>18.76</v>
      </c>
      <c r="P5" s="809">
        <v>827.2921108742003</v>
      </c>
      <c r="Q5" s="807">
        <v>300</v>
      </c>
      <c r="R5" s="809">
        <v>2527.2921108742003</v>
      </c>
      <c r="S5" s="811">
        <v>1000</v>
      </c>
      <c r="T5" s="811"/>
      <c r="U5" s="53">
        <f t="shared" si="0"/>
        <v>0</v>
      </c>
    </row>
    <row r="6" spans="1:22" s="48" customFormat="1" ht="15.75" customHeight="1" thickBot="1">
      <c r="A6" s="478">
        <v>4</v>
      </c>
      <c r="B6" s="116">
        <v>3</v>
      </c>
      <c r="C6" s="275" t="s">
        <v>3</v>
      </c>
      <c r="D6" s="275">
        <v>35010</v>
      </c>
      <c r="E6" s="117">
        <v>1</v>
      </c>
      <c r="F6" s="676" t="s">
        <v>19</v>
      </c>
      <c r="G6" s="398"/>
      <c r="H6" s="122"/>
      <c r="I6" s="1023">
        <v>0</v>
      </c>
      <c r="J6" s="1052">
        <v>842.6323319027182</v>
      </c>
      <c r="K6" s="928">
        <v>1</v>
      </c>
      <c r="L6" s="676">
        <v>4</v>
      </c>
      <c r="M6" s="122">
        <v>15</v>
      </c>
      <c r="N6" s="239">
        <v>652.1739130434783</v>
      </c>
      <c r="O6" s="844">
        <v>22.37</v>
      </c>
      <c r="P6" s="831">
        <v>693.7863209655789</v>
      </c>
      <c r="Q6" s="807"/>
      <c r="R6" s="832">
        <v>2188.592565911775</v>
      </c>
      <c r="S6" s="811">
        <v>842.6323319027182</v>
      </c>
      <c r="T6" s="811"/>
      <c r="U6" s="55">
        <f t="shared" si="0"/>
        <v>0</v>
      </c>
      <c r="V6" s="151"/>
    </row>
    <row r="7" spans="1:21" ht="15.75" customHeight="1" thickBot="1">
      <c r="A7" s="835">
        <v>5</v>
      </c>
      <c r="B7" s="836">
        <v>8</v>
      </c>
      <c r="C7" s="837" t="s">
        <v>156</v>
      </c>
      <c r="D7" s="837">
        <v>41200</v>
      </c>
      <c r="E7" s="838">
        <v>2</v>
      </c>
      <c r="F7" s="843" t="s">
        <v>16</v>
      </c>
      <c r="G7" s="839"/>
      <c r="H7" s="840"/>
      <c r="I7" s="104">
        <v>0</v>
      </c>
      <c r="J7" s="85">
        <v>1000</v>
      </c>
      <c r="K7" s="912">
        <v>2</v>
      </c>
      <c r="L7" s="843">
        <v>1</v>
      </c>
      <c r="M7" s="840">
        <v>22</v>
      </c>
      <c r="N7" s="841">
        <v>916.6666666666666</v>
      </c>
      <c r="O7" s="806">
        <v>18.06</v>
      </c>
      <c r="P7" s="809">
        <v>859.3576965669989</v>
      </c>
      <c r="Q7" s="807"/>
      <c r="R7" s="809">
        <v>2776.0243632336656</v>
      </c>
      <c r="S7" s="811">
        <v>1000</v>
      </c>
      <c r="T7" s="811"/>
      <c r="U7" s="537">
        <f t="shared" si="0"/>
        <v>0</v>
      </c>
    </row>
    <row r="8" spans="1:21" ht="15.75" customHeight="1">
      <c r="A8" s="825">
        <v>6</v>
      </c>
      <c r="B8" s="826">
        <v>15</v>
      </c>
      <c r="C8" s="827" t="s">
        <v>454</v>
      </c>
      <c r="D8" s="827" t="s">
        <v>465</v>
      </c>
      <c r="E8" s="828">
        <v>2</v>
      </c>
      <c r="F8" s="829" t="s">
        <v>17</v>
      </c>
      <c r="G8" s="806"/>
      <c r="H8" s="807"/>
      <c r="I8" s="833">
        <v>0</v>
      </c>
      <c r="J8" s="1053">
        <v>663.8054363376251</v>
      </c>
      <c r="K8" s="842">
        <v>2</v>
      </c>
      <c r="L8" s="829">
        <v>2</v>
      </c>
      <c r="M8" s="807">
        <v>24</v>
      </c>
      <c r="N8" s="831">
        <v>1000</v>
      </c>
      <c r="O8" s="806">
        <v>18.61</v>
      </c>
      <c r="P8" s="831">
        <v>833.9602364320258</v>
      </c>
      <c r="Q8" s="807"/>
      <c r="R8" s="831">
        <v>2497.765672769651</v>
      </c>
      <c r="S8" s="811">
        <v>663.8054363376251</v>
      </c>
      <c r="T8" s="811"/>
      <c r="U8" s="55">
        <f t="shared" si="0"/>
        <v>0</v>
      </c>
    </row>
    <row r="9" spans="1:21" ht="15.75" customHeight="1">
      <c r="A9" s="802">
        <v>7</v>
      </c>
      <c r="B9" s="803">
        <v>2</v>
      </c>
      <c r="C9" s="804" t="s">
        <v>2</v>
      </c>
      <c r="D9" s="804" t="s">
        <v>465</v>
      </c>
      <c r="E9" s="805">
        <v>2</v>
      </c>
      <c r="F9" s="810" t="s">
        <v>18</v>
      </c>
      <c r="G9" s="806"/>
      <c r="H9" s="807"/>
      <c r="I9" s="808">
        <v>0</v>
      </c>
      <c r="J9" s="1054">
        <v>965.4427645788335</v>
      </c>
      <c r="K9" s="805">
        <v>2</v>
      </c>
      <c r="L9" s="810">
        <v>3</v>
      </c>
      <c r="M9" s="807">
        <v>22</v>
      </c>
      <c r="N9" s="809">
        <v>916.6666666666666</v>
      </c>
      <c r="O9" s="806">
        <v>22.75</v>
      </c>
      <c r="P9" s="809">
        <v>682.1978021978022</v>
      </c>
      <c r="Q9" s="807"/>
      <c r="R9" s="809">
        <v>2564.3072334433023</v>
      </c>
      <c r="S9" s="811">
        <v>965.4427645788335</v>
      </c>
      <c r="T9" s="811"/>
      <c r="U9" s="53">
        <f t="shared" si="0"/>
        <v>0</v>
      </c>
    </row>
    <row r="10" spans="1:21" ht="15.75" customHeight="1" thickBot="1">
      <c r="A10" s="478">
        <v>8</v>
      </c>
      <c r="B10" s="116">
        <v>4</v>
      </c>
      <c r="C10" s="275" t="s">
        <v>428</v>
      </c>
      <c r="D10" s="275" t="s">
        <v>465</v>
      </c>
      <c r="E10" s="117">
        <v>2</v>
      </c>
      <c r="F10" s="676" t="s">
        <v>19</v>
      </c>
      <c r="G10" s="398"/>
      <c r="H10" s="122"/>
      <c r="I10" s="251">
        <v>0</v>
      </c>
      <c r="J10" s="1052">
        <v>955.3314121037464</v>
      </c>
      <c r="K10" s="928">
        <v>2</v>
      </c>
      <c r="L10" s="676">
        <v>4</v>
      </c>
      <c r="M10" s="122">
        <v>15</v>
      </c>
      <c r="N10" s="239">
        <v>625</v>
      </c>
      <c r="O10" s="844">
        <v>18.91</v>
      </c>
      <c r="P10" s="831">
        <v>820.7297726070861</v>
      </c>
      <c r="Q10" s="807"/>
      <c r="R10" s="831">
        <v>2401.0611847108325</v>
      </c>
      <c r="S10" s="811">
        <v>955.3314121037464</v>
      </c>
      <c r="T10" s="811"/>
      <c r="U10" s="55">
        <f t="shared" si="0"/>
        <v>0</v>
      </c>
    </row>
    <row r="11" spans="1:21" ht="15.75" customHeight="1">
      <c r="A11" s="835">
        <v>9</v>
      </c>
      <c r="B11" s="836">
        <v>10</v>
      </c>
      <c r="C11" s="837" t="s">
        <v>6</v>
      </c>
      <c r="D11" s="837">
        <v>72430</v>
      </c>
      <c r="E11" s="838">
        <v>3</v>
      </c>
      <c r="F11" s="843" t="s">
        <v>16</v>
      </c>
      <c r="G11" s="839"/>
      <c r="H11" s="840"/>
      <c r="I11" s="104">
        <v>0</v>
      </c>
      <c r="J11" s="841"/>
      <c r="K11" s="912">
        <v>3</v>
      </c>
      <c r="L11" s="843">
        <v>1</v>
      </c>
      <c r="M11" s="840"/>
      <c r="N11" s="841">
        <v>0</v>
      </c>
      <c r="O11" s="806"/>
      <c r="P11" s="809">
        <v>0</v>
      </c>
      <c r="Q11" s="807"/>
      <c r="R11" s="809">
        <v>0</v>
      </c>
      <c r="S11" s="811"/>
      <c r="T11" s="811"/>
      <c r="U11" s="53">
        <f t="shared" si="0"/>
        <v>0</v>
      </c>
    </row>
    <row r="12" spans="1:21" ht="15.75" customHeight="1" thickBot="1">
      <c r="A12" s="825">
        <v>10</v>
      </c>
      <c r="B12" s="826">
        <v>16</v>
      </c>
      <c r="C12" s="827" t="s">
        <v>167</v>
      </c>
      <c r="D12" s="827">
        <v>41130</v>
      </c>
      <c r="E12" s="828">
        <v>3</v>
      </c>
      <c r="F12" s="829" t="s">
        <v>17</v>
      </c>
      <c r="G12" s="806"/>
      <c r="H12" s="807"/>
      <c r="I12" s="833">
        <v>0</v>
      </c>
      <c r="J12" s="1053">
        <v>666.6666666666666</v>
      </c>
      <c r="K12" s="842">
        <v>3</v>
      </c>
      <c r="L12" s="829">
        <v>2</v>
      </c>
      <c r="M12" s="807">
        <v>12</v>
      </c>
      <c r="N12" s="831">
        <v>1000</v>
      </c>
      <c r="O12" s="806">
        <v>18.67</v>
      </c>
      <c r="P12" s="831">
        <v>831.2801285484734</v>
      </c>
      <c r="Q12" s="807"/>
      <c r="R12" s="831">
        <v>2497.94679521514</v>
      </c>
      <c r="S12" s="811">
        <v>666.6666666666666</v>
      </c>
      <c r="T12" s="811"/>
      <c r="U12" s="65">
        <f t="shared" si="0"/>
        <v>0</v>
      </c>
    </row>
    <row r="13" spans="1:21" ht="15.75" customHeight="1">
      <c r="A13" s="802">
        <v>11</v>
      </c>
      <c r="B13" s="803">
        <v>13</v>
      </c>
      <c r="C13" s="804" t="s">
        <v>429</v>
      </c>
      <c r="D13" s="804">
        <v>41110</v>
      </c>
      <c r="E13" s="805">
        <v>3</v>
      </c>
      <c r="F13" s="810" t="s">
        <v>18</v>
      </c>
      <c r="G13" s="806"/>
      <c r="H13" s="807"/>
      <c r="I13" s="808">
        <v>0</v>
      </c>
      <c r="J13" s="1054">
        <v>566.2824207492795</v>
      </c>
      <c r="K13" s="805">
        <v>3</v>
      </c>
      <c r="L13" s="810">
        <v>3</v>
      </c>
      <c r="M13" s="807">
        <v>12</v>
      </c>
      <c r="N13" s="809">
        <v>1000</v>
      </c>
      <c r="O13" s="806">
        <v>20.49</v>
      </c>
      <c r="P13" s="809">
        <v>757.442654953636</v>
      </c>
      <c r="Q13" s="807"/>
      <c r="R13" s="809">
        <v>2323.7250757029155</v>
      </c>
      <c r="S13" s="811">
        <v>566.2824207492795</v>
      </c>
      <c r="T13" s="811"/>
      <c r="U13" s="53">
        <f t="shared" si="0"/>
        <v>0</v>
      </c>
    </row>
    <row r="14" spans="1:21" ht="15.75" customHeight="1" thickBot="1">
      <c r="A14" s="478">
        <v>12</v>
      </c>
      <c r="B14" s="116">
        <v>20</v>
      </c>
      <c r="C14" s="275" t="s">
        <v>427</v>
      </c>
      <c r="D14" s="275">
        <v>41180</v>
      </c>
      <c r="E14" s="117">
        <v>3</v>
      </c>
      <c r="F14" s="676" t="s">
        <v>19</v>
      </c>
      <c r="G14" s="398"/>
      <c r="H14" s="122"/>
      <c r="I14" s="251">
        <v>0</v>
      </c>
      <c r="J14" s="1052">
        <v>673.8197424892704</v>
      </c>
      <c r="K14" s="928">
        <v>3</v>
      </c>
      <c r="L14" s="676">
        <v>4</v>
      </c>
      <c r="M14" s="122">
        <v>12</v>
      </c>
      <c r="N14" s="239">
        <v>1000</v>
      </c>
      <c r="O14" s="844">
        <v>22.14</v>
      </c>
      <c r="P14" s="831">
        <v>700.9936766034327</v>
      </c>
      <c r="Q14" s="807"/>
      <c r="R14" s="831">
        <v>2374.813419092703</v>
      </c>
      <c r="S14" s="811">
        <v>673.8197424892704</v>
      </c>
      <c r="T14" s="811"/>
      <c r="U14" s="55">
        <f t="shared" si="0"/>
        <v>0</v>
      </c>
    </row>
    <row r="15" spans="1:21" ht="15.75" customHeight="1">
      <c r="A15" s="835">
        <v>13</v>
      </c>
      <c r="B15" s="836">
        <v>7</v>
      </c>
      <c r="C15" s="837" t="s">
        <v>8</v>
      </c>
      <c r="D15" s="837" t="s">
        <v>465</v>
      </c>
      <c r="E15" s="838">
        <v>4</v>
      </c>
      <c r="F15" s="843" t="s">
        <v>16</v>
      </c>
      <c r="G15" s="839"/>
      <c r="H15" s="840"/>
      <c r="I15" s="104">
        <v>0</v>
      </c>
      <c r="J15" s="85">
        <v>749.4600431965442</v>
      </c>
      <c r="K15" s="838">
        <v>4</v>
      </c>
      <c r="L15" s="843">
        <v>1</v>
      </c>
      <c r="M15" s="840">
        <v>14</v>
      </c>
      <c r="N15" s="841">
        <v>933.3333333333334</v>
      </c>
      <c r="O15" s="806">
        <v>32.39</v>
      </c>
      <c r="P15" s="809">
        <v>479.1602346403211</v>
      </c>
      <c r="Q15" s="807"/>
      <c r="R15" s="809">
        <v>2161.9536111701987</v>
      </c>
      <c r="S15" s="811">
        <v>749.4600431965442</v>
      </c>
      <c r="T15" s="811"/>
      <c r="U15" s="53">
        <f t="shared" si="0"/>
        <v>0</v>
      </c>
    </row>
    <row r="16" spans="1:21" ht="15.75" customHeight="1">
      <c r="A16" s="825">
        <v>14</v>
      </c>
      <c r="B16" s="826">
        <v>11</v>
      </c>
      <c r="C16" s="827" t="s">
        <v>9</v>
      </c>
      <c r="D16" s="827" t="s">
        <v>465</v>
      </c>
      <c r="E16" s="828">
        <v>4</v>
      </c>
      <c r="F16" s="829" t="s">
        <v>17</v>
      </c>
      <c r="G16" s="806"/>
      <c r="H16" s="807"/>
      <c r="I16" s="833">
        <v>0</v>
      </c>
      <c r="J16" s="1053">
        <v>685.2646638054363</v>
      </c>
      <c r="K16" s="828">
        <v>4</v>
      </c>
      <c r="L16" s="829">
        <v>2</v>
      </c>
      <c r="M16" s="807">
        <v>14</v>
      </c>
      <c r="N16" s="831">
        <v>933.3333333333334</v>
      </c>
      <c r="O16" s="806">
        <v>17.47</v>
      </c>
      <c r="P16" s="831">
        <v>888.3800801373784</v>
      </c>
      <c r="Q16" s="807"/>
      <c r="R16" s="831">
        <v>2506.978077276148</v>
      </c>
      <c r="S16" s="811">
        <v>685.2646638054363</v>
      </c>
      <c r="T16" s="811"/>
      <c r="U16" s="55">
        <f t="shared" si="0"/>
        <v>0</v>
      </c>
    </row>
    <row r="17" spans="1:21" ht="15.75" customHeight="1" thickBot="1">
      <c r="A17" s="802">
        <v>15</v>
      </c>
      <c r="B17" s="803">
        <v>5</v>
      </c>
      <c r="C17" s="804" t="s">
        <v>433</v>
      </c>
      <c r="D17" s="804" t="s">
        <v>465</v>
      </c>
      <c r="E17" s="805">
        <v>4</v>
      </c>
      <c r="F17" s="810" t="s">
        <v>18</v>
      </c>
      <c r="G17" s="806"/>
      <c r="H17" s="807"/>
      <c r="I17" s="808">
        <v>0</v>
      </c>
      <c r="J17" s="1054">
        <v>701.0014306151644</v>
      </c>
      <c r="K17" s="913">
        <v>4</v>
      </c>
      <c r="L17" s="810">
        <v>3</v>
      </c>
      <c r="M17" s="807">
        <v>15</v>
      </c>
      <c r="N17" s="809">
        <v>1000</v>
      </c>
      <c r="O17" s="806">
        <v>18.82</v>
      </c>
      <c r="P17" s="809">
        <v>824.654622741764</v>
      </c>
      <c r="Q17" s="807"/>
      <c r="R17" s="809">
        <v>2525.656053356928</v>
      </c>
      <c r="S17" s="811">
        <v>701.0014306151644</v>
      </c>
      <c r="T17" s="811"/>
      <c r="U17" s="537">
        <f t="shared" si="0"/>
        <v>0</v>
      </c>
    </row>
    <row r="18" spans="1:21" ht="15.75" customHeight="1" thickBot="1">
      <c r="A18" s="775">
        <v>16</v>
      </c>
      <c r="B18" s="116">
        <v>19</v>
      </c>
      <c r="C18" s="275" t="s">
        <v>422</v>
      </c>
      <c r="D18" s="275">
        <v>41170</v>
      </c>
      <c r="E18" s="117">
        <v>4</v>
      </c>
      <c r="F18" s="676" t="s">
        <v>19</v>
      </c>
      <c r="G18" s="398"/>
      <c r="H18" s="122"/>
      <c r="I18" s="251">
        <v>0</v>
      </c>
      <c r="J18" s="1052">
        <v>980.5615550755939</v>
      </c>
      <c r="K18" s="928">
        <v>4</v>
      </c>
      <c r="L18" s="676">
        <v>4</v>
      </c>
      <c r="M18" s="122">
        <v>14</v>
      </c>
      <c r="N18" s="239">
        <v>933.3333333333334</v>
      </c>
      <c r="O18" s="844">
        <v>20.28</v>
      </c>
      <c r="P18" s="831">
        <v>765.2859960552267</v>
      </c>
      <c r="Q18" s="807"/>
      <c r="R18" s="831">
        <v>2679.180884464154</v>
      </c>
      <c r="S18" s="811">
        <v>980.5615550755939</v>
      </c>
      <c r="T18" s="811"/>
      <c r="U18" s="55">
        <f t="shared" si="0"/>
        <v>0</v>
      </c>
    </row>
    <row r="19" spans="1:21" ht="15.75" customHeight="1">
      <c r="A19" s="835">
        <v>17</v>
      </c>
      <c r="B19" s="836">
        <v>6</v>
      </c>
      <c r="C19" s="837" t="s">
        <v>496</v>
      </c>
      <c r="D19" s="837" t="s">
        <v>465</v>
      </c>
      <c r="E19" s="838">
        <v>5</v>
      </c>
      <c r="F19" s="843" t="s">
        <v>16</v>
      </c>
      <c r="G19" s="839"/>
      <c r="H19" s="840"/>
      <c r="I19" s="104">
        <v>0</v>
      </c>
      <c r="J19" s="85">
        <v>820.7343412526997</v>
      </c>
      <c r="K19" s="838">
        <v>5</v>
      </c>
      <c r="L19" s="843">
        <v>1</v>
      </c>
      <c r="M19" s="840">
        <v>14</v>
      </c>
      <c r="N19" s="841">
        <v>1000</v>
      </c>
      <c r="O19" s="806">
        <v>29.14</v>
      </c>
      <c r="P19" s="809">
        <v>532.6012354152367</v>
      </c>
      <c r="Q19" s="807"/>
      <c r="R19" s="809">
        <v>2353.3355766679365</v>
      </c>
      <c r="S19" s="811">
        <v>820.7343412526997</v>
      </c>
      <c r="T19" s="811"/>
      <c r="U19" s="53">
        <f t="shared" si="0"/>
        <v>0</v>
      </c>
    </row>
    <row r="20" spans="1:21" ht="15.75" customHeight="1">
      <c r="A20" s="825">
        <v>18</v>
      </c>
      <c r="B20" s="826">
        <v>12</v>
      </c>
      <c r="C20" s="827" t="s">
        <v>1</v>
      </c>
      <c r="D20" s="827" t="s">
        <v>465</v>
      </c>
      <c r="E20" s="828">
        <v>5</v>
      </c>
      <c r="F20" s="829" t="s">
        <v>17</v>
      </c>
      <c r="G20" s="806"/>
      <c r="H20" s="807"/>
      <c r="I20" s="833">
        <v>0</v>
      </c>
      <c r="J20" s="1053">
        <v>912.1037463976945</v>
      </c>
      <c r="K20" s="842">
        <v>5</v>
      </c>
      <c r="L20" s="829">
        <v>2</v>
      </c>
      <c r="M20" s="807">
        <v>13</v>
      </c>
      <c r="N20" s="831">
        <v>928.5714285714286</v>
      </c>
      <c r="O20" s="806">
        <v>15.52</v>
      </c>
      <c r="P20" s="831">
        <v>1000</v>
      </c>
      <c r="Q20" s="807"/>
      <c r="R20" s="831">
        <v>2840.675174969123</v>
      </c>
      <c r="S20" s="811">
        <v>912.1037463976945</v>
      </c>
      <c r="T20" s="811"/>
      <c r="U20" s="55">
        <f t="shared" si="0"/>
        <v>0</v>
      </c>
    </row>
    <row r="21" spans="1:21" ht="15.75" customHeight="1">
      <c r="A21" s="475">
        <v>19</v>
      </c>
      <c r="B21" s="109">
        <v>17</v>
      </c>
      <c r="C21" s="274" t="s">
        <v>543</v>
      </c>
      <c r="D21" s="274">
        <v>41030</v>
      </c>
      <c r="E21" s="110">
        <v>5</v>
      </c>
      <c r="F21" s="465" t="s">
        <v>18</v>
      </c>
      <c r="G21" s="223"/>
      <c r="H21" s="113"/>
      <c r="I21" s="455">
        <v>0</v>
      </c>
      <c r="J21" s="1055">
        <v>962.536023054755</v>
      </c>
      <c r="K21" s="110">
        <v>5</v>
      </c>
      <c r="L21" s="465">
        <v>3</v>
      </c>
      <c r="M21" s="113">
        <v>12</v>
      </c>
      <c r="N21" s="446">
        <v>857.1428571428571</v>
      </c>
      <c r="O21" s="223">
        <v>28.14</v>
      </c>
      <c r="P21" s="446">
        <v>551.5280739161336</v>
      </c>
      <c r="Q21" s="113"/>
      <c r="R21" s="446">
        <v>2371.2069541137457</v>
      </c>
      <c r="S21" s="224">
        <v>962.536023054755</v>
      </c>
      <c r="T21" s="224"/>
      <c r="U21" s="53">
        <f t="shared" si="0"/>
        <v>0</v>
      </c>
    </row>
    <row r="22" spans="1:21" ht="15.75" customHeight="1" thickBot="1">
      <c r="A22" s="567">
        <v>20</v>
      </c>
      <c r="B22" s="551">
        <v>1</v>
      </c>
      <c r="C22" s="552" t="s">
        <v>5</v>
      </c>
      <c r="D22" s="552" t="s">
        <v>465</v>
      </c>
      <c r="E22" s="548">
        <v>5</v>
      </c>
      <c r="F22" s="688" t="s">
        <v>19</v>
      </c>
      <c r="G22" s="553"/>
      <c r="H22" s="549"/>
      <c r="I22" s="105">
        <v>0</v>
      </c>
      <c r="J22" s="1056">
        <v>994.236311239193</v>
      </c>
      <c r="K22" s="1108">
        <v>5</v>
      </c>
      <c r="L22" s="688">
        <v>4</v>
      </c>
      <c r="M22" s="549">
        <v>0</v>
      </c>
      <c r="N22" s="550">
        <v>0</v>
      </c>
      <c r="O22" s="1114"/>
      <c r="P22" s="550">
        <v>0</v>
      </c>
      <c r="Q22" s="549"/>
      <c r="R22" s="550">
        <v>994.236311239193</v>
      </c>
      <c r="S22" s="568">
        <v>994.236311239193</v>
      </c>
      <c r="T22" s="569"/>
      <c r="U22" s="65">
        <f t="shared" si="0"/>
        <v>0</v>
      </c>
    </row>
    <row r="23" spans="1:21" ht="15.75" customHeight="1" hidden="1">
      <c r="A23" s="835">
        <v>21</v>
      </c>
      <c r="B23" s="836"/>
      <c r="C23" s="837"/>
      <c r="D23" s="837"/>
      <c r="E23" s="838"/>
      <c r="F23" s="843"/>
      <c r="G23" s="839"/>
      <c r="H23" s="840"/>
      <c r="I23" s="104"/>
      <c r="J23" s="85"/>
      <c r="K23" s="838"/>
      <c r="L23" s="843"/>
      <c r="M23" s="840"/>
      <c r="N23" s="841"/>
      <c r="O23" s="839"/>
      <c r="P23" s="841"/>
      <c r="Q23" s="840"/>
      <c r="R23" s="841"/>
      <c r="S23" s="1107"/>
      <c r="T23" s="1107"/>
      <c r="U23" s="53">
        <f t="shared" si="0"/>
        <v>0</v>
      </c>
    </row>
    <row r="24" spans="1:21" ht="15.75" customHeight="1" hidden="1">
      <c r="A24" s="825">
        <v>22</v>
      </c>
      <c r="B24" s="826"/>
      <c r="C24" s="827"/>
      <c r="D24" s="827"/>
      <c r="E24" s="828"/>
      <c r="F24" s="829"/>
      <c r="G24" s="806"/>
      <c r="H24" s="807"/>
      <c r="I24" s="833"/>
      <c r="J24" s="831"/>
      <c r="K24" s="828"/>
      <c r="L24" s="829"/>
      <c r="M24" s="807"/>
      <c r="N24" s="831"/>
      <c r="O24" s="806"/>
      <c r="P24" s="831"/>
      <c r="Q24" s="807"/>
      <c r="R24" s="831"/>
      <c r="S24" s="811"/>
      <c r="T24" s="811"/>
      <c r="U24" s="55">
        <f t="shared" si="0"/>
        <v>0</v>
      </c>
    </row>
    <row r="25" spans="1:21" ht="15.75" customHeight="1" hidden="1">
      <c r="A25" s="802">
        <v>23</v>
      </c>
      <c r="B25" s="803"/>
      <c r="C25" s="804"/>
      <c r="D25" s="804"/>
      <c r="E25" s="805"/>
      <c r="F25" s="810"/>
      <c r="G25" s="806"/>
      <c r="H25" s="807"/>
      <c r="I25" s="808"/>
      <c r="J25" s="1054"/>
      <c r="K25" s="805"/>
      <c r="L25" s="810"/>
      <c r="M25" s="807"/>
      <c r="N25" s="809"/>
      <c r="O25" s="806"/>
      <c r="P25" s="809"/>
      <c r="Q25" s="807"/>
      <c r="R25" s="809"/>
      <c r="S25" s="811"/>
      <c r="T25" s="811"/>
      <c r="U25" s="53">
        <f t="shared" si="0"/>
        <v>0</v>
      </c>
    </row>
    <row r="26" spans="1:21" ht="15.75" customHeight="1" hidden="1" thickBot="1">
      <c r="A26" s="775">
        <v>24</v>
      </c>
      <c r="B26" s="116"/>
      <c r="C26" s="275"/>
      <c r="D26" s="275"/>
      <c r="E26" s="117"/>
      <c r="F26" s="676"/>
      <c r="G26" s="398"/>
      <c r="H26" s="122"/>
      <c r="I26" s="251"/>
      <c r="J26" s="1052"/>
      <c r="K26" s="928"/>
      <c r="L26" s="676"/>
      <c r="M26" s="122"/>
      <c r="N26" s="239"/>
      <c r="O26" s="844"/>
      <c r="P26" s="831"/>
      <c r="Q26" s="807"/>
      <c r="R26" s="831"/>
      <c r="S26" s="811"/>
      <c r="T26" s="834"/>
      <c r="U26" s="65">
        <f t="shared" si="0"/>
        <v>0</v>
      </c>
    </row>
    <row r="27" spans="1:21" ht="15.75" customHeight="1" hidden="1">
      <c r="A27" s="835">
        <v>25</v>
      </c>
      <c r="B27" s="836"/>
      <c r="C27" s="837"/>
      <c r="D27" s="837"/>
      <c r="E27" s="838"/>
      <c r="F27" s="843"/>
      <c r="G27" s="839"/>
      <c r="H27" s="840"/>
      <c r="I27" s="104"/>
      <c r="J27" s="85"/>
      <c r="K27" s="838"/>
      <c r="L27" s="926"/>
      <c r="M27" s="840"/>
      <c r="N27" s="841"/>
      <c r="O27" s="806"/>
      <c r="P27" s="809"/>
      <c r="Q27" s="807"/>
      <c r="R27" s="809"/>
      <c r="S27" s="811"/>
      <c r="T27" s="811"/>
      <c r="U27" s="53">
        <f t="shared" si="0"/>
        <v>0</v>
      </c>
    </row>
    <row r="28" spans="1:21" ht="15.75" customHeight="1" hidden="1">
      <c r="A28" s="825">
        <v>26</v>
      </c>
      <c r="B28" s="826"/>
      <c r="C28" s="827"/>
      <c r="D28" s="827"/>
      <c r="E28" s="828"/>
      <c r="F28" s="829"/>
      <c r="G28" s="806"/>
      <c r="H28" s="807"/>
      <c r="I28" s="833"/>
      <c r="J28" s="1053"/>
      <c r="K28" s="828"/>
      <c r="L28" s="924"/>
      <c r="M28" s="807"/>
      <c r="N28" s="831"/>
      <c r="O28" s="806"/>
      <c r="P28" s="831"/>
      <c r="Q28" s="807"/>
      <c r="R28" s="831"/>
      <c r="S28" s="811"/>
      <c r="T28" s="811"/>
      <c r="U28" s="55">
        <f t="shared" si="0"/>
        <v>0</v>
      </c>
    </row>
    <row r="29" spans="1:21" ht="15.75" customHeight="1" hidden="1">
      <c r="A29" s="475">
        <v>27</v>
      </c>
      <c r="B29" s="109"/>
      <c r="C29" s="274"/>
      <c r="D29" s="274"/>
      <c r="E29" s="110"/>
      <c r="F29" s="465"/>
      <c r="G29" s="223"/>
      <c r="H29" s="113"/>
      <c r="I29" s="455"/>
      <c r="J29" s="1055"/>
      <c r="K29" s="1002"/>
      <c r="L29" s="418"/>
      <c r="M29" s="113"/>
      <c r="N29" s="446"/>
      <c r="O29" s="223"/>
      <c r="P29" s="446"/>
      <c r="Q29" s="113"/>
      <c r="R29" s="446"/>
      <c r="S29" s="224"/>
      <c r="T29" s="224"/>
      <c r="U29" s="53">
        <f t="shared" si="0"/>
        <v>0</v>
      </c>
    </row>
    <row r="30" spans="1:21" ht="15.75" customHeight="1" hidden="1" thickBot="1">
      <c r="A30" s="567">
        <v>28</v>
      </c>
      <c r="B30" s="551"/>
      <c r="C30" s="552"/>
      <c r="D30" s="552"/>
      <c r="E30" s="548"/>
      <c r="F30" s="688"/>
      <c r="G30" s="553"/>
      <c r="H30" s="549"/>
      <c r="I30" s="105"/>
      <c r="J30" s="1056"/>
      <c r="K30" s="548"/>
      <c r="L30" s="788"/>
      <c r="M30" s="549"/>
      <c r="N30" s="550"/>
      <c r="O30" s="553"/>
      <c r="P30" s="550"/>
      <c r="Q30" s="549"/>
      <c r="R30" s="550"/>
      <c r="S30" s="568"/>
      <c r="T30" s="569"/>
      <c r="U30" s="65">
        <f t="shared" si="0"/>
        <v>0</v>
      </c>
    </row>
    <row r="31" spans="1:21" ht="15.75" customHeight="1" hidden="1">
      <c r="A31" s="477">
        <v>29</v>
      </c>
      <c r="B31" s="114"/>
      <c r="C31" s="276"/>
      <c r="D31" s="276"/>
      <c r="E31" s="115"/>
      <c r="F31" s="467"/>
      <c r="G31" s="309"/>
      <c r="H31" s="121"/>
      <c r="I31" s="457"/>
      <c r="J31" s="448"/>
      <c r="K31" s="115"/>
      <c r="L31" s="420"/>
      <c r="M31" s="121"/>
      <c r="N31" s="448"/>
      <c r="O31" s="309"/>
      <c r="P31" s="448"/>
      <c r="Q31" s="121"/>
      <c r="R31" s="448"/>
      <c r="S31" s="547"/>
      <c r="T31" s="547"/>
      <c r="U31" s="53">
        <f>IF(G31&lt;10,ROUNDDOWN(G31,0)*60+(G31-ROUNDDOWN(G31,0))*100+H31,ROUNDDOWN(G31,0)*60-(G31-ROUNDDOWN(G31,0))*100+H31)</f>
        <v>0</v>
      </c>
    </row>
    <row r="32" spans="1:21" ht="15.75" customHeight="1" hidden="1" thickBot="1">
      <c r="A32" s="478">
        <v>30</v>
      </c>
      <c r="B32" s="116"/>
      <c r="C32" s="275"/>
      <c r="D32" s="275"/>
      <c r="E32" s="117"/>
      <c r="F32" s="468"/>
      <c r="G32" s="398"/>
      <c r="H32" s="122"/>
      <c r="I32" s="251"/>
      <c r="J32" s="239"/>
      <c r="K32" s="112"/>
      <c r="L32" s="417"/>
      <c r="M32" s="113"/>
      <c r="N32" s="277"/>
      <c r="O32" s="223"/>
      <c r="P32" s="277"/>
      <c r="Q32" s="113"/>
      <c r="R32" s="277"/>
      <c r="S32" s="224"/>
      <c r="T32" s="224"/>
      <c r="U32" s="55">
        <f>IF(G32&lt;10,ROUNDDOWN(G32,0)*60+(G32-ROUNDDOWN(G32,0))*100+H32,ROUNDDOWN(G32,0)*60-(G32-ROUNDDOWN(G32,0))*100+H32)</f>
        <v>0</v>
      </c>
    </row>
    <row r="33" spans="1:21" ht="15.75" customHeight="1" hidden="1">
      <c r="A33" s="477">
        <v>31</v>
      </c>
      <c r="B33" s="114"/>
      <c r="C33" s="276"/>
      <c r="D33" s="276"/>
      <c r="E33" s="115"/>
      <c r="F33" s="469"/>
      <c r="G33" s="309"/>
      <c r="H33" s="121"/>
      <c r="I33" s="457"/>
      <c r="J33" s="448"/>
      <c r="K33" s="110"/>
      <c r="L33" s="418"/>
      <c r="M33" s="113"/>
      <c r="N33" s="446"/>
      <c r="O33" s="223"/>
      <c r="P33" s="446"/>
      <c r="Q33" s="113"/>
      <c r="R33" s="446"/>
      <c r="S33" s="224"/>
      <c r="T33" s="224"/>
      <c r="U33" s="53">
        <f>IF(G33&lt;10,ROUNDDOWN(G33,0)*60+(G33-ROUNDDOWN(G33,0))*100+H33,ROUNDDOWN(G33,0)*60-(G33-ROUNDDOWN(G33,0))*100+H33)</f>
        <v>0</v>
      </c>
    </row>
    <row r="34" spans="1:21" ht="15.75" customHeight="1" hidden="1" thickBot="1">
      <c r="A34" s="353">
        <v>32</v>
      </c>
      <c r="B34" s="354"/>
      <c r="C34" s="355"/>
      <c r="D34" s="355"/>
      <c r="E34" s="356"/>
      <c r="F34" s="470"/>
      <c r="G34" s="460"/>
      <c r="H34" s="357"/>
      <c r="I34" s="430"/>
      <c r="J34" s="451"/>
      <c r="K34" s="117"/>
      <c r="L34" s="419"/>
      <c r="M34" s="122"/>
      <c r="N34" s="239"/>
      <c r="O34" s="223"/>
      <c r="P34" s="277"/>
      <c r="Q34" s="443"/>
      <c r="R34" s="277"/>
      <c r="S34" s="224"/>
      <c r="T34" s="225"/>
      <c r="U34" s="65">
        <f>IF(G34&lt;10,ROUNDDOWN(G34,0)*60+(G34-ROUNDDOWN(G34,0))*100+H34,ROUNDDOWN(G34,0)*60-(G34-ROUNDDOWN(G34,0))*100+H34)</f>
        <v>0</v>
      </c>
    </row>
    <row r="35" spans="1:20" ht="15.75" customHeight="1" hidden="1">
      <c r="A35" s="479">
        <v>33</v>
      </c>
      <c r="B35" s="479"/>
      <c r="C35" s="457"/>
      <c r="D35" s="582"/>
      <c r="E35" s="480"/>
      <c r="F35" s="481"/>
      <c r="G35" s="461"/>
      <c r="H35" s="458"/>
      <c r="I35" s="457"/>
      <c r="J35" s="482"/>
      <c r="K35" s="480"/>
      <c r="L35" s="530"/>
      <c r="M35" s="450"/>
      <c r="N35" s="483"/>
      <c r="O35" s="443"/>
      <c r="P35" s="484"/>
      <c r="Q35" s="443"/>
      <c r="R35" s="484"/>
      <c r="S35" s="535"/>
      <c r="T35" s="535"/>
    </row>
    <row r="36" spans="1:20" ht="15.75" customHeight="1" hidden="1">
      <c r="A36" s="246">
        <v>34</v>
      </c>
      <c r="B36" s="246"/>
      <c r="C36" s="250"/>
      <c r="D36" s="583"/>
      <c r="E36" s="253"/>
      <c r="F36" s="425"/>
      <c r="G36" s="462"/>
      <c r="H36" s="459"/>
      <c r="I36" s="250"/>
      <c r="J36" s="452"/>
      <c r="K36" s="490"/>
      <c r="L36" s="531"/>
      <c r="M36" s="443"/>
      <c r="N36" s="449"/>
      <c r="O36" s="443"/>
      <c r="P36" s="447"/>
      <c r="Q36" s="443"/>
      <c r="R36" s="447"/>
      <c r="S36" s="535"/>
      <c r="T36" s="535"/>
    </row>
    <row r="37" spans="1:20" ht="15.75" customHeight="1" hidden="1">
      <c r="A37" s="485">
        <v>35</v>
      </c>
      <c r="B37" s="485"/>
      <c r="C37" s="455"/>
      <c r="D37" s="584"/>
      <c r="E37" s="486"/>
      <c r="F37" s="487"/>
      <c r="G37" s="462"/>
      <c r="H37" s="459"/>
      <c r="I37" s="455"/>
      <c r="J37" s="488"/>
      <c r="K37" s="486"/>
      <c r="L37" s="532"/>
      <c r="M37" s="443"/>
      <c r="N37" s="489"/>
      <c r="O37" s="443"/>
      <c r="P37" s="484"/>
      <c r="Q37" s="443"/>
      <c r="R37" s="484"/>
      <c r="S37" s="535"/>
      <c r="T37" s="535"/>
    </row>
    <row r="38" spans="1:20" ht="15.75" customHeight="1" hidden="1" thickBot="1">
      <c r="A38" s="426">
        <v>36</v>
      </c>
      <c r="B38" s="426"/>
      <c r="C38" s="105"/>
      <c r="D38" s="581"/>
      <c r="E38" s="427"/>
      <c r="F38" s="428"/>
      <c r="G38" s="492"/>
      <c r="H38" s="493"/>
      <c r="I38" s="105"/>
      <c r="J38" s="494"/>
      <c r="K38" s="495"/>
      <c r="L38" s="533"/>
      <c r="M38" s="491"/>
      <c r="N38" s="496"/>
      <c r="O38" s="491"/>
      <c r="P38" s="497"/>
      <c r="Q38" s="105"/>
      <c r="R38" s="497"/>
      <c r="S38" s="536"/>
      <c r="T38" s="53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2"/>
    <protectedRange sqref="M3:M34" name="PlageDistance_1_2"/>
    <protectedRange sqref="G3:H34" name="PlageDur?e_1_2"/>
  </protectedRanges>
  <dataValidations count="5">
    <dataValidation type="list" allowBlank="1" showDropDown="1" showInputMessage="1" showErrorMessage="1" sqref="H3:H38">
      <formula1>"100,95,90,85,80,75,70,65,60,50,45,40,35,30,0"</formula1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</dataValidation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85" r:id="rId4"/>
  <headerFooter alignWithMargins="0">
    <oddHeader>&amp;C&amp;F</oddHeader>
    <oddFooter>&amp;C&amp;A</oddFooter>
  </headerFooter>
  <colBreaks count="1" manualBreakCount="1">
    <brk id="21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/>
  <dimension ref="A1:V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8" customWidth="1"/>
    <col min="8" max="8" width="5.28125" style="9" customWidth="1"/>
    <col min="9" max="9" width="5.140625" style="0" customWidth="1"/>
    <col min="10" max="10" width="8.28125" style="48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8" hidden="1" customWidth="1"/>
    <col min="22" max="22" width="9.140625" style="0" customWidth="1"/>
  </cols>
  <sheetData>
    <row r="1" spans="1:21" ht="15.75" customHeight="1" thickBot="1">
      <c r="A1" s="88"/>
      <c r="B1" s="240"/>
      <c r="C1" s="89" t="s">
        <v>30</v>
      </c>
      <c r="D1" s="90"/>
      <c r="E1" s="88"/>
      <c r="F1" s="88"/>
      <c r="G1" s="88"/>
      <c r="H1" s="88"/>
      <c r="I1" s="106"/>
      <c r="J1" s="88"/>
      <c r="K1" s="91"/>
      <c r="L1" s="91"/>
      <c r="M1" s="92"/>
      <c r="N1" s="92"/>
      <c r="O1" s="92"/>
      <c r="P1" s="92"/>
      <c r="Q1" s="92"/>
      <c r="R1" s="92"/>
      <c r="S1" s="92"/>
      <c r="T1" s="92"/>
      <c r="U1" s="88"/>
    </row>
    <row r="2" spans="1:22" ht="15.75" customHeight="1">
      <c r="A2" s="217" t="s">
        <v>26</v>
      </c>
      <c r="B2" s="215" t="s">
        <v>25</v>
      </c>
      <c r="C2" s="218" t="s">
        <v>24</v>
      </c>
      <c r="D2" s="216" t="s">
        <v>75</v>
      </c>
      <c r="E2" s="217" t="s">
        <v>10</v>
      </c>
      <c r="F2" s="215"/>
      <c r="G2" s="218" t="s">
        <v>43</v>
      </c>
      <c r="H2" s="218" t="s">
        <v>50</v>
      </c>
      <c r="I2" s="218" t="s">
        <v>44</v>
      </c>
      <c r="J2" s="216" t="s">
        <v>45</v>
      </c>
      <c r="K2" s="94" t="s">
        <v>11</v>
      </c>
      <c r="L2" s="95"/>
      <c r="M2" s="96" t="s">
        <v>46</v>
      </c>
      <c r="N2" s="97" t="s">
        <v>45</v>
      </c>
      <c r="O2" s="98" t="s">
        <v>47</v>
      </c>
      <c r="P2" s="97" t="s">
        <v>45</v>
      </c>
      <c r="Q2" s="99" t="s">
        <v>48</v>
      </c>
      <c r="R2" s="100" t="s">
        <v>44</v>
      </c>
      <c r="S2" s="98" t="s">
        <v>62</v>
      </c>
      <c r="T2" s="101" t="s">
        <v>49</v>
      </c>
      <c r="U2" s="93" t="s">
        <v>44</v>
      </c>
      <c r="V2" s="538"/>
    </row>
    <row r="3" spans="1:22" ht="15.75" customHeight="1">
      <c r="A3" s="473">
        <v>1</v>
      </c>
      <c r="B3" s="118">
        <v>7</v>
      </c>
      <c r="C3" s="272" t="s">
        <v>155</v>
      </c>
      <c r="D3" s="272">
        <v>41060</v>
      </c>
      <c r="E3" s="119">
        <v>1</v>
      </c>
      <c r="F3" s="463" t="s">
        <v>16</v>
      </c>
      <c r="G3" s="221"/>
      <c r="H3" s="120"/>
      <c r="I3" s="453">
        <v>0</v>
      </c>
      <c r="J3" s="444">
        <v>0</v>
      </c>
      <c r="K3" s="119">
        <v>1</v>
      </c>
      <c r="L3" s="463">
        <v>1</v>
      </c>
      <c r="M3" s="120"/>
      <c r="N3" s="444">
        <v>0</v>
      </c>
      <c r="O3" s="221"/>
      <c r="P3" s="444">
        <v>0</v>
      </c>
      <c r="Q3" s="120"/>
      <c r="R3" s="444">
        <v>0</v>
      </c>
      <c r="S3" s="222"/>
      <c r="T3" s="222"/>
      <c r="U3" s="60">
        <f aca="true" t="shared" si="0" ref="U3:U30">IF(G3&lt;10,ROUNDDOWN(G3,0)*60+(G3-ROUNDDOWN(G3,0))*100+H3,ROUNDDOWN(G3,0)*60-(G3-ROUNDDOWN(G3,0))*100+H3)</f>
        <v>0</v>
      </c>
      <c r="V3" s="538"/>
    </row>
    <row r="4" spans="1:22" s="48" customFormat="1" ht="15.75" customHeight="1">
      <c r="A4" s="474">
        <v>2</v>
      </c>
      <c r="B4" s="111">
        <v>21</v>
      </c>
      <c r="C4" s="273" t="s">
        <v>423</v>
      </c>
      <c r="D4" s="273">
        <v>41180</v>
      </c>
      <c r="E4" s="112">
        <v>1</v>
      </c>
      <c r="F4" s="464" t="s">
        <v>17</v>
      </c>
      <c r="G4" s="223"/>
      <c r="H4" s="113"/>
      <c r="I4" s="454">
        <v>0</v>
      </c>
      <c r="J4" s="277">
        <v>0</v>
      </c>
      <c r="K4" s="112">
        <v>1</v>
      </c>
      <c r="L4" s="464">
        <v>2</v>
      </c>
      <c r="M4" s="113"/>
      <c r="N4" s="277">
        <v>0</v>
      </c>
      <c r="O4" s="223"/>
      <c r="P4" s="277">
        <v>0</v>
      </c>
      <c r="Q4" s="113"/>
      <c r="R4" s="445">
        <v>0</v>
      </c>
      <c r="S4" s="224"/>
      <c r="T4" s="224"/>
      <c r="U4" s="55">
        <f t="shared" si="0"/>
        <v>0</v>
      </c>
      <c r="V4" s="539"/>
    </row>
    <row r="5" spans="1:22" ht="15.75" customHeight="1">
      <c r="A5" s="475">
        <v>3</v>
      </c>
      <c r="B5" s="109">
        <v>2</v>
      </c>
      <c r="C5" s="274" t="s">
        <v>424</v>
      </c>
      <c r="D5" s="274">
        <v>41140</v>
      </c>
      <c r="E5" s="110">
        <v>1</v>
      </c>
      <c r="F5" s="465" t="s">
        <v>18</v>
      </c>
      <c r="G5" s="223"/>
      <c r="H5" s="113"/>
      <c r="I5" s="455">
        <v>0</v>
      </c>
      <c r="J5" s="446">
        <v>0</v>
      </c>
      <c r="K5" s="110">
        <v>1</v>
      </c>
      <c r="L5" s="465">
        <v>3</v>
      </c>
      <c r="M5" s="113"/>
      <c r="N5" s="446">
        <v>0</v>
      </c>
      <c r="O5" s="223"/>
      <c r="P5" s="446">
        <v>0</v>
      </c>
      <c r="Q5" s="113"/>
      <c r="R5" s="446">
        <v>0</v>
      </c>
      <c r="S5" s="224"/>
      <c r="T5" s="224"/>
      <c r="U5" s="53">
        <f t="shared" si="0"/>
        <v>0</v>
      </c>
      <c r="V5" s="538"/>
    </row>
    <row r="6" spans="1:22" s="48" customFormat="1" ht="15.75" customHeight="1" thickBot="1">
      <c r="A6" s="476">
        <v>4</v>
      </c>
      <c r="B6" s="354"/>
      <c r="C6" s="355"/>
      <c r="D6" s="355"/>
      <c r="E6" s="356">
        <v>1</v>
      </c>
      <c r="F6" s="466" t="s">
        <v>19</v>
      </c>
      <c r="G6" s="460"/>
      <c r="H6" s="357"/>
      <c r="I6" s="456">
        <v>0</v>
      </c>
      <c r="J6" s="451">
        <v>0</v>
      </c>
      <c r="K6" s="117">
        <v>1</v>
      </c>
      <c r="L6" s="676">
        <v>4</v>
      </c>
      <c r="M6" s="122"/>
      <c r="N6" s="239">
        <v>0</v>
      </c>
      <c r="O6" s="223"/>
      <c r="P6" s="277">
        <v>0</v>
      </c>
      <c r="Q6" s="113"/>
      <c r="R6" s="445">
        <v>0</v>
      </c>
      <c r="S6" s="224"/>
      <c r="T6" s="224"/>
      <c r="U6" s="55">
        <f t="shared" si="0"/>
        <v>0</v>
      </c>
      <c r="V6" s="539"/>
    </row>
    <row r="7" spans="1:22" ht="15.75" customHeight="1" thickBot="1">
      <c r="A7" s="754">
        <v>5</v>
      </c>
      <c r="B7" s="755">
        <v>11</v>
      </c>
      <c r="C7" s="756" t="s">
        <v>1</v>
      </c>
      <c r="D7" s="756">
        <v>41000</v>
      </c>
      <c r="E7" s="757">
        <v>1</v>
      </c>
      <c r="F7" s="758" t="s">
        <v>42</v>
      </c>
      <c r="G7" s="759"/>
      <c r="H7" s="760"/>
      <c r="I7" s="761">
        <v>0</v>
      </c>
      <c r="J7" s="762">
        <v>0</v>
      </c>
      <c r="K7" s="115">
        <v>2</v>
      </c>
      <c r="L7" s="469">
        <v>1</v>
      </c>
      <c r="M7" s="121"/>
      <c r="N7" s="448">
        <v>0</v>
      </c>
      <c r="O7" s="223"/>
      <c r="P7" s="446">
        <v>0</v>
      </c>
      <c r="Q7" s="113"/>
      <c r="R7" s="446">
        <v>0</v>
      </c>
      <c r="S7" s="224"/>
      <c r="T7" s="224"/>
      <c r="U7" s="537">
        <f t="shared" si="0"/>
        <v>0</v>
      </c>
      <c r="V7" s="538"/>
    </row>
    <row r="8" spans="1:22" ht="15.75" customHeight="1">
      <c r="A8" s="736">
        <v>6</v>
      </c>
      <c r="B8" s="737">
        <v>6</v>
      </c>
      <c r="C8" s="738" t="s">
        <v>4</v>
      </c>
      <c r="D8" s="738">
        <v>41170</v>
      </c>
      <c r="E8" s="739">
        <v>2</v>
      </c>
      <c r="F8" s="753" t="s">
        <v>16</v>
      </c>
      <c r="G8" s="309"/>
      <c r="H8" s="121"/>
      <c r="I8" s="252">
        <v>0</v>
      </c>
      <c r="J8" s="740">
        <v>0</v>
      </c>
      <c r="K8" s="112">
        <v>2</v>
      </c>
      <c r="L8" s="464">
        <v>2</v>
      </c>
      <c r="M8" s="113"/>
      <c r="N8" s="277">
        <v>0</v>
      </c>
      <c r="O8" s="223"/>
      <c r="P8" s="277">
        <v>0</v>
      </c>
      <c r="Q8" s="113"/>
      <c r="R8" s="277">
        <v>0</v>
      </c>
      <c r="S8" s="224"/>
      <c r="T8" s="224"/>
      <c r="U8" s="55">
        <f t="shared" si="0"/>
        <v>0</v>
      </c>
      <c r="V8" s="538"/>
    </row>
    <row r="9" spans="1:22" ht="15.75" customHeight="1">
      <c r="A9" s="475">
        <v>7</v>
      </c>
      <c r="B9" s="109">
        <v>1</v>
      </c>
      <c r="C9" s="274" t="s">
        <v>167</v>
      </c>
      <c r="D9" s="274">
        <v>41140</v>
      </c>
      <c r="E9" s="110">
        <v>2</v>
      </c>
      <c r="F9" s="749" t="s">
        <v>17</v>
      </c>
      <c r="G9" s="223"/>
      <c r="H9" s="113"/>
      <c r="I9" s="455">
        <v>0</v>
      </c>
      <c r="J9" s="446">
        <v>0</v>
      </c>
      <c r="K9" s="110">
        <v>2</v>
      </c>
      <c r="L9" s="465">
        <v>3</v>
      </c>
      <c r="M9" s="113"/>
      <c r="N9" s="446">
        <v>0</v>
      </c>
      <c r="O9" s="223"/>
      <c r="P9" s="446">
        <v>0</v>
      </c>
      <c r="Q9" s="113"/>
      <c r="R9" s="446">
        <v>0</v>
      </c>
      <c r="S9" s="224"/>
      <c r="T9" s="224"/>
      <c r="U9" s="53">
        <f t="shared" si="0"/>
        <v>0</v>
      </c>
      <c r="V9" s="538"/>
    </row>
    <row r="10" spans="1:22" ht="15.75" customHeight="1" thickBot="1">
      <c r="A10" s="476">
        <v>8</v>
      </c>
      <c r="B10" s="354">
        <v>19</v>
      </c>
      <c r="C10" s="355" t="s">
        <v>180</v>
      </c>
      <c r="D10" s="355">
        <v>41150</v>
      </c>
      <c r="E10" s="356">
        <v>2</v>
      </c>
      <c r="F10" s="734" t="s">
        <v>18</v>
      </c>
      <c r="G10" s="460"/>
      <c r="H10" s="357"/>
      <c r="I10" s="430">
        <v>0</v>
      </c>
      <c r="J10" s="451">
        <v>0</v>
      </c>
      <c r="K10" s="117">
        <v>2</v>
      </c>
      <c r="L10" s="676">
        <v>4</v>
      </c>
      <c r="M10" s="122"/>
      <c r="N10" s="239">
        <v>0</v>
      </c>
      <c r="O10" s="223"/>
      <c r="P10" s="277">
        <v>0</v>
      </c>
      <c r="Q10" s="113"/>
      <c r="R10" s="277">
        <v>0</v>
      </c>
      <c r="S10" s="224"/>
      <c r="T10" s="224"/>
      <c r="U10" s="55">
        <f t="shared" si="0"/>
        <v>0</v>
      </c>
      <c r="V10" s="538"/>
    </row>
    <row r="11" spans="1:22" ht="15.75" customHeight="1">
      <c r="A11" s="477">
        <v>9</v>
      </c>
      <c r="B11" s="114">
        <v>10</v>
      </c>
      <c r="C11" s="276" t="s">
        <v>9</v>
      </c>
      <c r="D11" s="276">
        <v>72410</v>
      </c>
      <c r="E11" s="115">
        <v>2</v>
      </c>
      <c r="F11" s="735" t="s">
        <v>19</v>
      </c>
      <c r="G11" s="309"/>
      <c r="H11" s="121"/>
      <c r="I11" s="457">
        <v>0</v>
      </c>
      <c r="J11" s="448">
        <v>0</v>
      </c>
      <c r="K11" s="115">
        <v>3</v>
      </c>
      <c r="L11" s="469">
        <v>1</v>
      </c>
      <c r="M11" s="121"/>
      <c r="N11" s="448">
        <v>0</v>
      </c>
      <c r="O11" s="223"/>
      <c r="P11" s="446">
        <v>0</v>
      </c>
      <c r="Q11" s="113"/>
      <c r="R11" s="446">
        <v>0</v>
      </c>
      <c r="S11" s="224"/>
      <c r="T11" s="224"/>
      <c r="U11" s="53">
        <f t="shared" si="0"/>
        <v>0</v>
      </c>
      <c r="V11" s="538"/>
    </row>
    <row r="12" spans="1:22" ht="15.75" customHeight="1" thickBot="1">
      <c r="A12" s="478">
        <v>10</v>
      </c>
      <c r="B12" s="116">
        <v>15</v>
      </c>
      <c r="C12" s="275" t="s">
        <v>3</v>
      </c>
      <c r="D12" s="275">
        <v>35000</v>
      </c>
      <c r="E12" s="117">
        <v>2</v>
      </c>
      <c r="F12" s="763" t="s">
        <v>42</v>
      </c>
      <c r="G12" s="398"/>
      <c r="H12" s="122"/>
      <c r="I12" s="251">
        <v>0</v>
      </c>
      <c r="J12" s="239">
        <v>0</v>
      </c>
      <c r="K12" s="112">
        <v>3</v>
      </c>
      <c r="L12" s="464">
        <v>2</v>
      </c>
      <c r="M12" s="113"/>
      <c r="N12" s="277">
        <v>0</v>
      </c>
      <c r="O12" s="223"/>
      <c r="P12" s="277">
        <v>0</v>
      </c>
      <c r="Q12" s="113"/>
      <c r="R12" s="277">
        <v>0</v>
      </c>
      <c r="S12" s="224"/>
      <c r="T12" s="224"/>
      <c r="U12" s="65">
        <f t="shared" si="0"/>
        <v>0</v>
      </c>
      <c r="V12" s="538"/>
    </row>
    <row r="13" spans="1:22" ht="15.75" customHeight="1">
      <c r="A13" s="477">
        <v>11</v>
      </c>
      <c r="B13" s="114">
        <v>17</v>
      </c>
      <c r="C13" s="276" t="s">
        <v>432</v>
      </c>
      <c r="D13" s="276">
        <v>40685</v>
      </c>
      <c r="E13" s="115">
        <v>3</v>
      </c>
      <c r="F13" s="469" t="s">
        <v>16</v>
      </c>
      <c r="G13" s="309"/>
      <c r="H13" s="121"/>
      <c r="I13" s="457">
        <v>0</v>
      </c>
      <c r="J13" s="448">
        <v>0</v>
      </c>
      <c r="K13" s="110">
        <v>3</v>
      </c>
      <c r="L13" s="465">
        <v>3</v>
      </c>
      <c r="M13" s="113"/>
      <c r="N13" s="446">
        <v>0</v>
      </c>
      <c r="O13" s="223"/>
      <c r="P13" s="446">
        <v>0</v>
      </c>
      <c r="Q13" s="113"/>
      <c r="R13" s="446">
        <v>0</v>
      </c>
      <c r="S13" s="224"/>
      <c r="T13" s="224"/>
      <c r="U13" s="53">
        <f t="shared" si="0"/>
        <v>0</v>
      </c>
      <c r="V13" s="538"/>
    </row>
    <row r="14" spans="1:22" ht="15.75" customHeight="1" thickBot="1">
      <c r="A14" s="476">
        <v>12</v>
      </c>
      <c r="B14" s="354">
        <v>8</v>
      </c>
      <c r="C14" s="355" t="s">
        <v>156</v>
      </c>
      <c r="D14" s="355">
        <v>41200</v>
      </c>
      <c r="E14" s="356">
        <v>3</v>
      </c>
      <c r="F14" s="470" t="s">
        <v>17</v>
      </c>
      <c r="G14" s="460"/>
      <c r="H14" s="357"/>
      <c r="I14" s="430">
        <v>0</v>
      </c>
      <c r="J14" s="451">
        <v>0</v>
      </c>
      <c r="K14" s="117">
        <v>3</v>
      </c>
      <c r="L14" s="676">
        <v>4</v>
      </c>
      <c r="M14" s="122"/>
      <c r="N14" s="239">
        <v>0</v>
      </c>
      <c r="O14" s="223"/>
      <c r="P14" s="277">
        <v>0</v>
      </c>
      <c r="Q14" s="113"/>
      <c r="R14" s="277">
        <v>0</v>
      </c>
      <c r="S14" s="224"/>
      <c r="T14" s="224"/>
      <c r="U14" s="55">
        <f t="shared" si="0"/>
        <v>0</v>
      </c>
      <c r="V14" s="538"/>
    </row>
    <row r="15" spans="1:22" ht="15.75" customHeight="1">
      <c r="A15" s="477">
        <v>13</v>
      </c>
      <c r="B15" s="114">
        <v>20</v>
      </c>
      <c r="C15" s="276" t="s">
        <v>0</v>
      </c>
      <c r="D15" s="276">
        <v>41020</v>
      </c>
      <c r="E15" s="115">
        <v>3</v>
      </c>
      <c r="F15" s="471" t="s">
        <v>18</v>
      </c>
      <c r="G15" s="309"/>
      <c r="H15" s="121"/>
      <c r="I15" s="457">
        <v>0</v>
      </c>
      <c r="J15" s="448">
        <v>0</v>
      </c>
      <c r="K15" s="115">
        <v>4</v>
      </c>
      <c r="L15" s="469">
        <v>1</v>
      </c>
      <c r="M15" s="121"/>
      <c r="N15" s="448">
        <v>0</v>
      </c>
      <c r="O15" s="223"/>
      <c r="P15" s="446">
        <v>0</v>
      </c>
      <c r="Q15" s="113"/>
      <c r="R15" s="446">
        <v>0</v>
      </c>
      <c r="S15" s="224"/>
      <c r="T15" s="224"/>
      <c r="U15" s="53">
        <f t="shared" si="0"/>
        <v>0</v>
      </c>
      <c r="V15" s="538"/>
    </row>
    <row r="16" spans="1:22" ht="15.75" customHeight="1">
      <c r="A16" s="474">
        <v>14</v>
      </c>
      <c r="B16" s="111">
        <v>13</v>
      </c>
      <c r="C16" s="273" t="s">
        <v>2</v>
      </c>
      <c r="D16" s="273">
        <v>41120</v>
      </c>
      <c r="E16" s="112">
        <v>3</v>
      </c>
      <c r="F16" s="472" t="s">
        <v>19</v>
      </c>
      <c r="G16" s="223"/>
      <c r="H16" s="113"/>
      <c r="I16" s="250">
        <v>0</v>
      </c>
      <c r="J16" s="277">
        <v>0</v>
      </c>
      <c r="K16" s="112">
        <v>4</v>
      </c>
      <c r="L16" s="464">
        <v>2</v>
      </c>
      <c r="M16" s="113"/>
      <c r="N16" s="277">
        <v>0</v>
      </c>
      <c r="O16" s="223"/>
      <c r="P16" s="277">
        <v>0</v>
      </c>
      <c r="Q16" s="113"/>
      <c r="R16" s="277">
        <v>0</v>
      </c>
      <c r="S16" s="224"/>
      <c r="T16" s="224"/>
      <c r="U16" s="55">
        <f t="shared" si="0"/>
        <v>0</v>
      </c>
      <c r="V16" s="538"/>
    </row>
    <row r="17" spans="1:22" ht="15.75" customHeight="1" thickBot="1">
      <c r="A17" s="764">
        <v>15</v>
      </c>
      <c r="B17" s="765"/>
      <c r="C17" s="766"/>
      <c r="D17" s="766"/>
      <c r="E17" s="767">
        <v>3</v>
      </c>
      <c r="F17" s="768" t="s">
        <v>42</v>
      </c>
      <c r="G17" s="398"/>
      <c r="H17" s="122"/>
      <c r="I17" s="769">
        <v>0</v>
      </c>
      <c r="J17" s="770">
        <v>0</v>
      </c>
      <c r="K17" s="110">
        <v>4</v>
      </c>
      <c r="L17" s="465">
        <v>3</v>
      </c>
      <c r="M17" s="113"/>
      <c r="N17" s="446">
        <v>0</v>
      </c>
      <c r="O17" s="223"/>
      <c r="P17" s="446">
        <v>0</v>
      </c>
      <c r="Q17" s="113"/>
      <c r="R17" s="446">
        <v>0</v>
      </c>
      <c r="S17" s="224"/>
      <c r="T17" s="224"/>
      <c r="U17" s="537">
        <f t="shared" si="0"/>
        <v>0</v>
      </c>
      <c r="V17" s="538"/>
    </row>
    <row r="18" spans="1:22" ht="15.75" customHeight="1" thickBot="1">
      <c r="A18" s="741">
        <v>16</v>
      </c>
      <c r="B18" s="742">
        <v>5</v>
      </c>
      <c r="C18" s="743" t="s">
        <v>422</v>
      </c>
      <c r="D18" s="743">
        <v>41170</v>
      </c>
      <c r="E18" s="744">
        <v>4</v>
      </c>
      <c r="F18" s="752" t="s">
        <v>16</v>
      </c>
      <c r="G18" s="745"/>
      <c r="H18" s="746"/>
      <c r="I18" s="748">
        <v>0</v>
      </c>
      <c r="J18" s="747">
        <v>0</v>
      </c>
      <c r="K18" s="117">
        <v>4</v>
      </c>
      <c r="L18" s="676">
        <v>4</v>
      </c>
      <c r="M18" s="122"/>
      <c r="N18" s="239">
        <v>0</v>
      </c>
      <c r="O18" s="223"/>
      <c r="P18" s="277">
        <v>0</v>
      </c>
      <c r="Q18" s="113"/>
      <c r="R18" s="277">
        <v>0</v>
      </c>
      <c r="S18" s="224"/>
      <c r="T18" s="224"/>
      <c r="U18" s="55">
        <f t="shared" si="0"/>
        <v>0</v>
      </c>
      <c r="V18" s="538"/>
    </row>
    <row r="19" spans="1:22" ht="15.75" customHeight="1">
      <c r="A19" s="477">
        <v>17</v>
      </c>
      <c r="B19" s="114">
        <v>9</v>
      </c>
      <c r="C19" s="276" t="s">
        <v>143</v>
      </c>
      <c r="D19" s="276">
        <v>41100</v>
      </c>
      <c r="E19" s="115">
        <v>4</v>
      </c>
      <c r="F19" s="733" t="s">
        <v>17</v>
      </c>
      <c r="G19" s="309"/>
      <c r="H19" s="121"/>
      <c r="I19" s="457">
        <v>0</v>
      </c>
      <c r="J19" s="448">
        <v>0</v>
      </c>
      <c r="K19" s="115">
        <v>5</v>
      </c>
      <c r="L19" s="469">
        <v>1</v>
      </c>
      <c r="M19" s="121"/>
      <c r="N19" s="448">
        <v>0</v>
      </c>
      <c r="O19" s="223"/>
      <c r="P19" s="446">
        <v>0</v>
      </c>
      <c r="Q19" s="113"/>
      <c r="R19" s="446">
        <v>0</v>
      </c>
      <c r="S19" s="224"/>
      <c r="T19" s="224"/>
      <c r="U19" s="53">
        <f t="shared" si="0"/>
        <v>0</v>
      </c>
      <c r="V19" s="538"/>
    </row>
    <row r="20" spans="1:22" ht="15.75" customHeight="1">
      <c r="A20" s="474">
        <v>18</v>
      </c>
      <c r="B20" s="111">
        <v>18</v>
      </c>
      <c r="C20" s="273" t="s">
        <v>433</v>
      </c>
      <c r="D20" s="273">
        <v>40685</v>
      </c>
      <c r="E20" s="112">
        <v>4</v>
      </c>
      <c r="F20" s="750" t="s">
        <v>18</v>
      </c>
      <c r="G20" s="223"/>
      <c r="H20" s="113"/>
      <c r="I20" s="250">
        <v>0</v>
      </c>
      <c r="J20" s="277">
        <v>0</v>
      </c>
      <c r="K20" s="112">
        <v>5</v>
      </c>
      <c r="L20" s="464">
        <v>2</v>
      </c>
      <c r="M20" s="113"/>
      <c r="N20" s="277">
        <v>0</v>
      </c>
      <c r="O20" s="223"/>
      <c r="P20" s="277">
        <v>0</v>
      </c>
      <c r="Q20" s="113"/>
      <c r="R20" s="277">
        <v>0</v>
      </c>
      <c r="S20" s="224"/>
      <c r="T20" s="224"/>
      <c r="U20" s="55">
        <f t="shared" si="0"/>
        <v>0</v>
      </c>
      <c r="V20" s="538"/>
    </row>
    <row r="21" spans="1:22" ht="15.75" customHeight="1">
      <c r="A21" s="475">
        <v>19</v>
      </c>
      <c r="B21" s="109"/>
      <c r="C21" s="274"/>
      <c r="D21" s="274"/>
      <c r="E21" s="110">
        <v>4</v>
      </c>
      <c r="F21" s="751" t="s">
        <v>19</v>
      </c>
      <c r="G21" s="223"/>
      <c r="H21" s="113"/>
      <c r="I21" s="455">
        <v>0</v>
      </c>
      <c r="J21" s="446">
        <v>0</v>
      </c>
      <c r="K21" s="110">
        <v>5</v>
      </c>
      <c r="L21" s="465">
        <v>3</v>
      </c>
      <c r="M21" s="113"/>
      <c r="N21" s="446">
        <v>0</v>
      </c>
      <c r="O21" s="223"/>
      <c r="P21" s="446">
        <v>0</v>
      </c>
      <c r="Q21" s="113"/>
      <c r="R21" s="446">
        <v>0</v>
      </c>
      <c r="S21" s="224"/>
      <c r="T21" s="224"/>
      <c r="U21" s="53">
        <f t="shared" si="0"/>
        <v>0</v>
      </c>
      <c r="V21" s="538"/>
    </row>
    <row r="22" spans="1:22" ht="15.75" customHeight="1" thickBot="1">
      <c r="A22" s="775">
        <v>20</v>
      </c>
      <c r="B22" s="116">
        <v>3</v>
      </c>
      <c r="C22" s="275" t="s">
        <v>420</v>
      </c>
      <c r="D22" s="275">
        <v>41090</v>
      </c>
      <c r="E22" s="117">
        <v>4</v>
      </c>
      <c r="F22" s="763" t="s">
        <v>42</v>
      </c>
      <c r="G22" s="398"/>
      <c r="H22" s="122"/>
      <c r="I22" s="251">
        <v>0</v>
      </c>
      <c r="J22" s="239">
        <v>0</v>
      </c>
      <c r="K22" s="117">
        <v>5</v>
      </c>
      <c r="L22" s="676">
        <v>4</v>
      </c>
      <c r="M22" s="122"/>
      <c r="N22" s="239">
        <v>0</v>
      </c>
      <c r="O22" s="223"/>
      <c r="P22" s="277">
        <v>0</v>
      </c>
      <c r="Q22" s="113"/>
      <c r="R22" s="277">
        <v>0</v>
      </c>
      <c r="S22" s="224"/>
      <c r="T22" s="225"/>
      <c r="U22" s="65">
        <f t="shared" si="0"/>
        <v>0</v>
      </c>
      <c r="V22" s="538"/>
    </row>
    <row r="23" spans="1:22" ht="15.75" customHeight="1">
      <c r="A23" s="477">
        <v>21</v>
      </c>
      <c r="B23" s="114">
        <v>16</v>
      </c>
      <c r="C23" s="276" t="s">
        <v>8</v>
      </c>
      <c r="D23" s="276">
        <v>41040</v>
      </c>
      <c r="E23" s="115">
        <v>5</v>
      </c>
      <c r="F23" s="469" t="s">
        <v>16</v>
      </c>
      <c r="G23" s="309"/>
      <c r="H23" s="121"/>
      <c r="I23" s="457">
        <v>0</v>
      </c>
      <c r="J23" s="448">
        <v>0</v>
      </c>
      <c r="K23" s="115">
        <v>6</v>
      </c>
      <c r="L23" s="469">
        <v>1</v>
      </c>
      <c r="M23" s="121"/>
      <c r="N23" s="448">
        <v>0</v>
      </c>
      <c r="O23" s="223"/>
      <c r="P23" s="446">
        <v>0</v>
      </c>
      <c r="Q23" s="113"/>
      <c r="R23" s="446">
        <v>0</v>
      </c>
      <c r="S23" s="224"/>
      <c r="T23" s="224"/>
      <c r="U23" s="53">
        <f t="shared" si="0"/>
        <v>0</v>
      </c>
      <c r="V23" s="538"/>
    </row>
    <row r="24" spans="1:22" ht="15.75" customHeight="1">
      <c r="A24" s="474">
        <v>22</v>
      </c>
      <c r="B24" s="111">
        <v>4</v>
      </c>
      <c r="C24" s="273" t="s">
        <v>435</v>
      </c>
      <c r="D24" s="273">
        <v>41170</v>
      </c>
      <c r="E24" s="112">
        <v>5</v>
      </c>
      <c r="F24" s="464" t="s">
        <v>17</v>
      </c>
      <c r="G24" s="223"/>
      <c r="H24" s="113"/>
      <c r="I24" s="250">
        <v>0</v>
      </c>
      <c r="J24" s="277">
        <v>0</v>
      </c>
      <c r="K24" s="112">
        <v>6</v>
      </c>
      <c r="L24" s="464">
        <v>2</v>
      </c>
      <c r="M24" s="113"/>
      <c r="N24" s="277">
        <v>0</v>
      </c>
      <c r="O24" s="223"/>
      <c r="P24" s="277">
        <v>0</v>
      </c>
      <c r="Q24" s="113"/>
      <c r="R24" s="277">
        <v>0</v>
      </c>
      <c r="S24" s="224"/>
      <c r="T24" s="224"/>
      <c r="U24" s="55">
        <f t="shared" si="0"/>
        <v>0</v>
      </c>
      <c r="V24" s="538"/>
    </row>
    <row r="25" spans="1:22" ht="15.75" customHeight="1">
      <c r="A25" s="475">
        <v>23</v>
      </c>
      <c r="B25" s="109">
        <v>14</v>
      </c>
      <c r="C25" s="274" t="s">
        <v>5</v>
      </c>
      <c r="D25" s="274">
        <v>41120</v>
      </c>
      <c r="E25" s="110">
        <v>5</v>
      </c>
      <c r="F25" s="465" t="s">
        <v>18</v>
      </c>
      <c r="G25" s="223"/>
      <c r="H25" s="113"/>
      <c r="I25" s="455">
        <v>0</v>
      </c>
      <c r="J25" s="446">
        <v>0</v>
      </c>
      <c r="K25" s="110">
        <v>6</v>
      </c>
      <c r="L25" s="465">
        <v>3</v>
      </c>
      <c r="M25" s="113"/>
      <c r="N25" s="446">
        <v>0</v>
      </c>
      <c r="O25" s="223"/>
      <c r="P25" s="446">
        <v>0</v>
      </c>
      <c r="Q25" s="113"/>
      <c r="R25" s="446">
        <v>0</v>
      </c>
      <c r="S25" s="224"/>
      <c r="T25" s="224"/>
      <c r="U25" s="53">
        <f t="shared" si="0"/>
        <v>0</v>
      </c>
      <c r="V25" s="538"/>
    </row>
    <row r="26" spans="1:22" ht="15.75" customHeight="1" thickBot="1">
      <c r="A26" s="567">
        <v>24</v>
      </c>
      <c r="B26" s="551">
        <v>12</v>
      </c>
      <c r="C26" s="552" t="s">
        <v>6</v>
      </c>
      <c r="D26" s="552">
        <v>72430</v>
      </c>
      <c r="E26" s="548">
        <v>5</v>
      </c>
      <c r="F26" s="688" t="s">
        <v>19</v>
      </c>
      <c r="G26" s="553"/>
      <c r="H26" s="549"/>
      <c r="I26" s="105">
        <v>0</v>
      </c>
      <c r="J26" s="550">
        <v>0</v>
      </c>
      <c r="K26" s="548">
        <v>6</v>
      </c>
      <c r="L26" s="688">
        <v>4</v>
      </c>
      <c r="M26" s="549"/>
      <c r="N26" s="550">
        <v>0</v>
      </c>
      <c r="O26" s="553"/>
      <c r="P26" s="550">
        <v>0</v>
      </c>
      <c r="Q26" s="549"/>
      <c r="R26" s="550">
        <v>0</v>
      </c>
      <c r="S26" s="568"/>
      <c r="T26" s="569"/>
      <c r="U26" s="65">
        <f t="shared" si="0"/>
        <v>0</v>
      </c>
      <c r="V26" s="538"/>
    </row>
    <row r="27" spans="1:22" ht="15.75" customHeight="1" hidden="1">
      <c r="A27" s="477">
        <v>25</v>
      </c>
      <c r="B27" s="114"/>
      <c r="C27" s="276"/>
      <c r="D27" s="276"/>
      <c r="E27" s="115"/>
      <c r="F27" s="469"/>
      <c r="G27" s="309"/>
      <c r="H27" s="121"/>
      <c r="I27" s="457"/>
      <c r="J27" s="448"/>
      <c r="K27" s="115"/>
      <c r="L27" s="420"/>
      <c r="M27" s="121"/>
      <c r="N27" s="448"/>
      <c r="O27" s="309"/>
      <c r="P27" s="448"/>
      <c r="Q27" s="121"/>
      <c r="R27" s="448"/>
      <c r="S27" s="547"/>
      <c r="T27" s="547"/>
      <c r="U27" s="53">
        <f t="shared" si="0"/>
        <v>0</v>
      </c>
      <c r="V27" s="538"/>
    </row>
    <row r="28" spans="1:22" ht="15.75" customHeight="1" hidden="1">
      <c r="A28" s="474">
        <v>26</v>
      </c>
      <c r="B28" s="111"/>
      <c r="C28" s="273"/>
      <c r="D28" s="273"/>
      <c r="E28" s="112"/>
      <c r="F28" s="464"/>
      <c r="G28" s="223"/>
      <c r="H28" s="113"/>
      <c r="I28" s="250"/>
      <c r="J28" s="277"/>
      <c r="K28" s="112"/>
      <c r="L28" s="417"/>
      <c r="M28" s="113"/>
      <c r="N28" s="277"/>
      <c r="O28" s="223"/>
      <c r="P28" s="277"/>
      <c r="Q28" s="113"/>
      <c r="R28" s="277"/>
      <c r="S28" s="224"/>
      <c r="T28" s="224"/>
      <c r="U28" s="55">
        <f t="shared" si="0"/>
        <v>0</v>
      </c>
      <c r="V28" s="538"/>
    </row>
    <row r="29" spans="1:22" ht="15.75" customHeight="1" hidden="1">
      <c r="A29" s="475">
        <v>27</v>
      </c>
      <c r="B29" s="109"/>
      <c r="C29" s="274"/>
      <c r="D29" s="274"/>
      <c r="E29" s="110"/>
      <c r="F29" s="465"/>
      <c r="G29" s="223"/>
      <c r="H29" s="113"/>
      <c r="I29" s="455"/>
      <c r="J29" s="446"/>
      <c r="K29" s="110"/>
      <c r="L29" s="418"/>
      <c r="M29" s="113"/>
      <c r="N29" s="446"/>
      <c r="O29" s="223"/>
      <c r="P29" s="446"/>
      <c r="Q29" s="113"/>
      <c r="R29" s="446"/>
      <c r="S29" s="224"/>
      <c r="T29" s="224"/>
      <c r="U29" s="53">
        <f t="shared" si="0"/>
        <v>0</v>
      </c>
      <c r="V29" s="538"/>
    </row>
    <row r="30" spans="1:22" ht="15.75" customHeight="1" hidden="1" thickBot="1">
      <c r="A30" s="476">
        <v>28</v>
      </c>
      <c r="B30" s="354"/>
      <c r="C30" s="355"/>
      <c r="D30" s="355"/>
      <c r="E30" s="356"/>
      <c r="F30" s="466"/>
      <c r="G30" s="460"/>
      <c r="H30" s="357"/>
      <c r="I30" s="430"/>
      <c r="J30" s="451"/>
      <c r="K30" s="117"/>
      <c r="L30" s="419"/>
      <c r="M30" s="122"/>
      <c r="N30" s="239"/>
      <c r="O30" s="223"/>
      <c r="P30" s="277"/>
      <c r="Q30" s="113"/>
      <c r="R30" s="277"/>
      <c r="S30" s="540"/>
      <c r="T30" s="540"/>
      <c r="U30" s="65">
        <f t="shared" si="0"/>
        <v>0</v>
      </c>
      <c r="V30" s="538"/>
    </row>
    <row r="31" spans="1:22" ht="15.75" customHeight="1" hidden="1">
      <c r="A31" s="477">
        <v>29</v>
      </c>
      <c r="B31" s="114"/>
      <c r="C31" s="276"/>
      <c r="D31" s="276"/>
      <c r="E31" s="115"/>
      <c r="F31" s="467"/>
      <c r="G31" s="309"/>
      <c r="H31" s="121"/>
      <c r="I31" s="457"/>
      <c r="J31" s="448"/>
      <c r="K31" s="115"/>
      <c r="L31" s="420"/>
      <c r="M31" s="121"/>
      <c r="N31" s="448"/>
      <c r="O31" s="223"/>
      <c r="P31" s="446"/>
      <c r="Q31" s="113"/>
      <c r="R31" s="446"/>
      <c r="S31" s="540"/>
      <c r="T31" s="540"/>
      <c r="U31" s="53">
        <f>IF(G31&lt;10,ROUNDDOWN(G31,0)*60+(G31-ROUNDDOWN(G31,0))*100+H31,ROUNDDOWN(G31,0)*60-(G31-ROUNDDOWN(G31,0))*100+H31)</f>
        <v>0</v>
      </c>
      <c r="V31" s="538"/>
    </row>
    <row r="32" spans="1:22" ht="15.75" customHeight="1" hidden="1" thickBot="1">
      <c r="A32" s="478">
        <v>30</v>
      </c>
      <c r="B32" s="116"/>
      <c r="C32" s="275"/>
      <c r="D32" s="275"/>
      <c r="E32" s="117"/>
      <c r="F32" s="468"/>
      <c r="G32" s="398"/>
      <c r="H32" s="122"/>
      <c r="I32" s="251"/>
      <c r="J32" s="239"/>
      <c r="K32" s="112"/>
      <c r="L32" s="417"/>
      <c r="M32" s="113"/>
      <c r="N32" s="277"/>
      <c r="O32" s="223"/>
      <c r="P32" s="277"/>
      <c r="Q32" s="113"/>
      <c r="R32" s="277"/>
      <c r="S32" s="540"/>
      <c r="T32" s="540"/>
      <c r="U32" s="55">
        <f>IF(G32&lt;10,ROUNDDOWN(G32,0)*60+(G32-ROUNDDOWN(G32,0))*100+H32,ROUNDDOWN(G32,0)*60-(G32-ROUNDDOWN(G32,0))*100+H32)</f>
        <v>0</v>
      </c>
      <c r="V32" s="538"/>
    </row>
    <row r="33" spans="1:22" ht="15.75" customHeight="1" hidden="1">
      <c r="A33" s="477">
        <v>31</v>
      </c>
      <c r="B33" s="114"/>
      <c r="C33" s="276"/>
      <c r="D33" s="276"/>
      <c r="E33" s="115"/>
      <c r="F33" s="469"/>
      <c r="G33" s="309"/>
      <c r="H33" s="121"/>
      <c r="I33" s="457"/>
      <c r="J33" s="448"/>
      <c r="K33" s="110"/>
      <c r="L33" s="418"/>
      <c r="M33" s="113"/>
      <c r="N33" s="446"/>
      <c r="O33" s="223"/>
      <c r="P33" s="446"/>
      <c r="Q33" s="113"/>
      <c r="R33" s="446"/>
      <c r="S33" s="540"/>
      <c r="T33" s="540"/>
      <c r="U33" s="53">
        <f>IF(G33&lt;10,ROUNDDOWN(G33,0)*60+(G33-ROUNDDOWN(G33,0))*100+H33,ROUNDDOWN(G33,0)*60-(G33-ROUNDDOWN(G33,0))*100+H33)</f>
        <v>0</v>
      </c>
      <c r="V33" s="538"/>
    </row>
    <row r="34" spans="1:22" ht="15.75" customHeight="1" hidden="1" thickBot="1">
      <c r="A34" s="353">
        <v>32</v>
      </c>
      <c r="B34" s="354"/>
      <c r="C34" s="355"/>
      <c r="D34" s="355"/>
      <c r="E34" s="356"/>
      <c r="F34" s="470"/>
      <c r="G34" s="460"/>
      <c r="H34" s="357"/>
      <c r="I34" s="430"/>
      <c r="J34" s="451"/>
      <c r="K34" s="117"/>
      <c r="L34" s="419"/>
      <c r="M34" s="122"/>
      <c r="N34" s="239"/>
      <c r="O34" s="223"/>
      <c r="P34" s="277"/>
      <c r="Q34" s="443"/>
      <c r="R34" s="277"/>
      <c r="S34" s="540"/>
      <c r="T34" s="541"/>
      <c r="U34" s="65">
        <f>IF(G34&lt;10,ROUNDDOWN(G34,0)*60+(G34-ROUNDDOWN(G34,0))*100+H34,ROUNDDOWN(G34,0)*60-(G34-ROUNDDOWN(G34,0))*100+H34)</f>
        <v>0</v>
      </c>
      <c r="V34" s="538"/>
    </row>
    <row r="35" spans="1:22" ht="15.75" customHeight="1" hidden="1">
      <c r="A35" s="479">
        <v>33</v>
      </c>
      <c r="B35" s="479"/>
      <c r="C35" s="457"/>
      <c r="D35" s="582"/>
      <c r="E35" s="480"/>
      <c r="F35" s="481"/>
      <c r="G35" s="461"/>
      <c r="H35" s="458"/>
      <c r="I35" s="457"/>
      <c r="J35" s="482"/>
      <c r="K35" s="480"/>
      <c r="L35" s="530"/>
      <c r="M35" s="450"/>
      <c r="N35" s="483"/>
      <c r="O35" s="443"/>
      <c r="P35" s="484"/>
      <c r="Q35" s="443"/>
      <c r="R35" s="484"/>
      <c r="S35" s="542"/>
      <c r="T35" s="542"/>
      <c r="V35" s="538"/>
    </row>
    <row r="36" spans="1:22" ht="15.75" customHeight="1" hidden="1">
      <c r="A36" s="246">
        <v>34</v>
      </c>
      <c r="B36" s="246"/>
      <c r="C36" s="250"/>
      <c r="D36" s="583"/>
      <c r="E36" s="253"/>
      <c r="F36" s="425"/>
      <c r="G36" s="462"/>
      <c r="H36" s="459"/>
      <c r="I36" s="250"/>
      <c r="J36" s="452"/>
      <c r="K36" s="490"/>
      <c r="L36" s="531"/>
      <c r="M36" s="443"/>
      <c r="N36" s="449"/>
      <c r="O36" s="443"/>
      <c r="P36" s="447"/>
      <c r="Q36" s="443"/>
      <c r="R36" s="447"/>
      <c r="S36" s="542"/>
      <c r="T36" s="542"/>
      <c r="V36" s="538"/>
    </row>
    <row r="37" spans="1:22" ht="15.75" customHeight="1" hidden="1">
      <c r="A37" s="485">
        <v>35</v>
      </c>
      <c r="B37" s="485"/>
      <c r="C37" s="455"/>
      <c r="D37" s="584"/>
      <c r="E37" s="486"/>
      <c r="F37" s="487"/>
      <c r="G37" s="462"/>
      <c r="H37" s="459"/>
      <c r="I37" s="455"/>
      <c r="J37" s="488"/>
      <c r="K37" s="486"/>
      <c r="L37" s="532"/>
      <c r="M37" s="443"/>
      <c r="N37" s="489"/>
      <c r="O37" s="443"/>
      <c r="P37" s="484"/>
      <c r="Q37" s="443"/>
      <c r="R37" s="484"/>
      <c r="S37" s="542"/>
      <c r="T37" s="542"/>
      <c r="V37" s="538"/>
    </row>
    <row r="38" spans="1:22" ht="15.75" customHeight="1" hidden="1" thickBot="1">
      <c r="A38" s="426">
        <v>36</v>
      </c>
      <c r="B38" s="426"/>
      <c r="C38" s="105"/>
      <c r="D38" s="581"/>
      <c r="E38" s="427"/>
      <c r="F38" s="428"/>
      <c r="G38" s="492"/>
      <c r="H38" s="493"/>
      <c r="I38" s="105"/>
      <c r="J38" s="494"/>
      <c r="K38" s="495"/>
      <c r="L38" s="533"/>
      <c r="M38" s="491"/>
      <c r="N38" s="496"/>
      <c r="O38" s="491"/>
      <c r="P38" s="497"/>
      <c r="Q38" s="105"/>
      <c r="R38" s="497"/>
      <c r="S38" s="543"/>
      <c r="T38" s="543"/>
      <c r="V38" s="53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H34" name="PlageDur?e_1_1"/>
  </protectedRanges>
  <dataValidations count="5">
    <dataValidation type="list" allowBlank="1" showDropDown="1" showInputMessage="1" showErrorMessage="1" sqref="H3:H38">
      <formula1>"100,95,90,85,80,75,70,65,60,50,45,40,35,30,0"</formula1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 scale="56" r:id="rId4"/>
  <colBreaks count="1" manualBreakCount="1">
    <brk id="2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 Medard</cp:lastModifiedBy>
  <cp:lastPrinted>2010-05-12T05:11:32Z</cp:lastPrinted>
  <dcterms:created xsi:type="dcterms:W3CDTF">2007-12-07T09:06:02Z</dcterms:created>
  <dcterms:modified xsi:type="dcterms:W3CDTF">2010-05-17T05:09:41Z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